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5" yWindow="180" windowWidth="15990" windowHeight="11640"/>
  </bookViews>
  <sheets>
    <sheet name="Sheet1" sheetId="2" r:id="rId1"/>
    <sheet name="Sheet2" sheetId="1" r:id="rId2"/>
  </sheets>
  <definedNames>
    <definedName name="_xlnm.Print_Titles" localSheetId="0">Sheet1!$2:$2</definedName>
    <definedName name="_xlnm.Print_Area" localSheetId="0">Sheet1!$A$1:$P$63</definedName>
  </definedNames>
  <calcPr calcId="124519"/>
</workbook>
</file>

<file path=xl/calcChain.xml><?xml version="1.0" encoding="utf-8"?>
<calcChain xmlns="http://schemas.openxmlformats.org/spreadsheetml/2006/main">
  <c r="F15" i="2"/>
  <c r="E15"/>
  <c r="G15" s="1"/>
  <c r="G9"/>
  <c r="F9"/>
  <c r="G10"/>
  <c r="F10"/>
  <c r="G12"/>
  <c r="F1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G13"/>
  <c r="F13"/>
  <c r="G16"/>
  <c r="F16"/>
  <c r="F27" l="1"/>
  <c r="G27"/>
  <c r="F26"/>
  <c r="G26"/>
  <c r="G17" l="1"/>
  <c r="F17"/>
  <c r="F31"/>
  <c r="G31"/>
  <c r="F29"/>
  <c r="G29"/>
  <c r="F22"/>
  <c r="G22"/>
  <c r="G21"/>
  <c r="F21"/>
  <c r="G18"/>
  <c r="F18"/>
  <c r="F20" l="1"/>
  <c r="G20"/>
  <c r="E19"/>
  <c r="G19" s="1"/>
  <c r="G23"/>
  <c r="F23"/>
  <c r="G25"/>
  <c r="F25"/>
  <c r="G28"/>
  <c r="F28"/>
  <c r="G30"/>
  <c r="F30"/>
  <c r="A20"/>
  <c r="A21" s="1"/>
  <c r="E38"/>
  <c r="G39"/>
  <c r="F39"/>
  <c r="G38" l="1"/>
  <c r="F38"/>
  <c r="F19"/>
  <c r="A22"/>
  <c r="A23" s="1"/>
  <c r="A24" s="1"/>
  <c r="A25" s="1"/>
  <c r="A26" s="1"/>
  <c r="A27" s="1"/>
  <c r="A28" s="1"/>
  <c r="A29" s="1"/>
  <c r="A30" s="1"/>
  <c r="E32"/>
  <c r="G32" s="1"/>
  <c r="E33"/>
  <c r="G33" s="1"/>
  <c r="F32" l="1"/>
  <c r="F33"/>
  <c r="A31"/>
  <c r="A32" s="1"/>
  <c r="A33" s="1"/>
  <c r="A34" s="1"/>
  <c r="A35" s="1"/>
  <c r="A36" s="1"/>
  <c r="A37" s="1"/>
  <c r="F34"/>
  <c r="G34"/>
  <c r="F35"/>
  <c r="G35"/>
  <c r="F36"/>
  <c r="G36"/>
  <c r="F37"/>
  <c r="G37"/>
  <c r="F43" l="1"/>
  <c r="G43"/>
  <c r="G44"/>
  <c r="F44"/>
  <c r="G45"/>
  <c r="F45"/>
  <c r="G46"/>
  <c r="F46"/>
  <c r="G47"/>
  <c r="F47"/>
  <c r="G48"/>
  <c r="F48"/>
  <c r="G49"/>
  <c r="F49"/>
  <c r="F42"/>
  <c r="G42"/>
  <c r="F41"/>
  <c r="G41"/>
  <c r="G40"/>
  <c r="F40"/>
  <c r="F54"/>
  <c r="G54"/>
  <c r="F53"/>
  <c r="G53"/>
  <c r="F52"/>
  <c r="G52"/>
  <c r="F51"/>
  <c r="G51"/>
  <c r="G50"/>
  <c r="F50"/>
  <c r="F61" l="1"/>
  <c r="G61"/>
  <c r="F60"/>
  <c r="G60"/>
  <c r="F59"/>
  <c r="G59"/>
  <c r="F58"/>
  <c r="G58"/>
  <c r="F57"/>
  <c r="G57"/>
  <c r="F56"/>
  <c r="G56"/>
  <c r="G55"/>
  <c r="F55"/>
  <c r="G62" l="1"/>
  <c r="F62"/>
  <c r="G63"/>
  <c r="F63"/>
  <c r="A38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D64" l="1"/>
  <c r="E64" l="1"/>
  <c r="G64" l="1"/>
  <c r="G65" s="1"/>
</calcChain>
</file>

<file path=xl/sharedStrings.xml><?xml version="1.0" encoding="utf-8"?>
<sst xmlns="http://schemas.openxmlformats.org/spreadsheetml/2006/main" count="531" uniqueCount="279">
  <si>
    <t/>
  </si>
  <si>
    <t>Статус закупки</t>
  </si>
  <si>
    <t>Текущая закупка</t>
  </si>
  <si>
    <t>Наименование</t>
  </si>
  <si>
    <t>Начальная цена</t>
  </si>
  <si>
    <t>Конечная цена</t>
  </si>
  <si>
    <t>Организатор</t>
  </si>
  <si>
    <t>Способ закупки</t>
  </si>
  <si>
    <t>Электронный аукцион</t>
  </si>
  <si>
    <t>Дата начала приёма заявок</t>
  </si>
  <si>
    <t>Дата окончания приёма заявок</t>
  </si>
  <si>
    <t>Дата проведения аукциона</t>
  </si>
  <si>
    <t>Ссылка на тендер</t>
  </si>
  <si>
    <t>Размер обеспечения заявки</t>
  </si>
  <si>
    <t>Размер обеспечения контракта</t>
  </si>
  <si>
    <t>Торговая площадка</t>
  </si>
  <si>
    <t>Параметры поиска</t>
  </si>
  <si>
    <t>Раздел</t>
  </si>
  <si>
    <t>Дата и время</t>
  </si>
  <si>
    <t>Всего результатов</t>
  </si>
  <si>
    <t>Всего страниц</t>
  </si>
  <si>
    <t>Текущая страница</t>
  </si>
  <si>
    <t>Источник</t>
  </si>
  <si>
    <t>Регион</t>
  </si>
  <si>
    <t>Тематика закупок</t>
  </si>
  <si>
    <t>Значения</t>
  </si>
  <si>
    <t>Государственные закупки - дороги автодор</t>
  </si>
  <si>
    <t>21.06.2017 11:42:15</t>
  </si>
  <si>
    <t>39</t>
  </si>
  <si>
    <t>1</t>
  </si>
  <si>
    <t xml:space="preserve"> ИНН: 7223007316</t>
  </si>
  <si>
    <t>c 01.01.2017 по 21.06.2017</t>
  </si>
  <si>
    <t>ЗАО «Сбербанк-АСТ»; ОАО «ЕЭТП»; РТС-тендер</t>
  </si>
  <si>
    <t>Официальный сайт Российской Федерации</t>
  </si>
  <si>
    <t>66  Свердловская область</t>
  </si>
  <si>
    <t>Текущая закупка; Завершенная закупка; Несостоявшаяся закупка</t>
  </si>
  <si>
    <t>("автодорог*" ИЛИ "барьер*" ИЛИ "дорог" ИЛИ "дорож*" ИЛИ "мост*" ИЛИ "ограждени*" ИЛИ "путепров*" ИЛИ "размет*" ИЛИ "тротуар*") И  НЕ "авторск* надзор*" И  НЕ "бессроч* пользовани*" И  НЕ "водопропуск*" И  НЕ "дератизац*" И  НЕ "паспортизац*" И  НЕ "поставк*" И  НЕ "приобретен*" И  НЕ "сигнализац*" И  НЕ "строит* контрол*" Поиск по наименованию Поиск по лотам</t>
  </si>
  <si>
    <t>Процент снижения</t>
  </si>
  <si>
    <t>ПОБЕДИТЕЛЬ</t>
  </si>
  <si>
    <t>№</t>
  </si>
  <si>
    <t>Экономия</t>
  </si>
  <si>
    <t>Итого</t>
  </si>
  <si>
    <t>ЗАО «Сбербанк-АСТ»</t>
  </si>
  <si>
    <t>http://zakupki.gov.ru/epz/order/notice/ea44/view/common-info.html?regNumber=0162200011817002518</t>
  </si>
  <si>
    <t>15.01.2018 09:00</t>
  </si>
  <si>
    <t>21.12.2017 10:07</t>
  </si>
  <si>
    <t>Выполнение работ по организации разработки проектной документации по объекту «Капитальный ремонт автомобильной дороги г.Екатеринбург – г.Реж – г.Алапаевск на участке км 26+900 – км 33+000 на территории Березовского городского округа. Корректировка"</t>
  </si>
  <si>
    <t>Завершенная закупка</t>
  </si>
  <si>
    <t>http://zakupki.gov.ru/epz/order/notice/ea44/view/common-info.html?regNumber=0162200011817002519</t>
  </si>
  <si>
    <t>21.12.2017 10:08</t>
  </si>
  <si>
    <t>Выполнение работ по разработке проектной документации по объекту: «Капитальный ремонт автомобильной дороги г. Арамиль – д. Андреевка на участках км 17+220 – км 19+915, км 22+228 – км 23+000 на территории Сысертского городского округа (устройство недостающего электроосвещения)»</t>
  </si>
  <si>
    <t>РТС-тендер</t>
  </si>
  <si>
    <t>http://zakupki.gov.ru/epz/order/notice/ea44/view/common-info.html?regNumber=0162200011817002537</t>
  </si>
  <si>
    <t>13.03.2018 09:00</t>
  </si>
  <si>
    <t>26.12.2017 00:35</t>
  </si>
  <si>
    <t>Выполнение работ по ликвидации колей с укладкой нового слоя покрытия на автомобильной дороге " Обход г.Верхняя Пышма " (съезды многоуровневых транспортных развязок)</t>
  </si>
  <si>
    <t>http://zakupki.gov.ru/epz/order/notice/ea44/view/common-info.html?regNumber=0162200011817002538</t>
  </si>
  <si>
    <t>26.12.2017 00:37</t>
  </si>
  <si>
    <t>Выполнение работ по ликвидации колей с укладкой нового слоя покрытия на автомобильной дороге "Екатеринбургская кольцевая автомобильная дорога " (съезды многоуровневых транспортных развязок)</t>
  </si>
  <si>
    <t>http://zakupki.gov.ru/epz/order/notice/ea44/view/common-info.html?regNumber=0162200011817002539</t>
  </si>
  <si>
    <t>Выполнение работ по ликвидации колей с укладкой нового слоя покрытия на автомобильной дороге "Подъезд к г.Верхняя Пышма (прямое направление) от км 28+400 а/д «г. Екатеринбург – г. Нижний Тагил – г. Серов", участок км 1+140 - км 3+140</t>
  </si>
  <si>
    <t>http://zakupki.gov.ru/epz/order/notice/ea44/view/common-info.html?regNumber=0162200011817002540</t>
  </si>
  <si>
    <t>26.12.2017 00:38</t>
  </si>
  <si>
    <t>Выполнение работ по ликвидации колей с укладкой нового слоя покрытия на автомобильной дороге "Подъезд к г.Верхняя Пышма (обратное направление) от км 29+120 а/д «г. Екатеринбург – г. Нижний Тагил – г. Серов", участок км 3+000 - км 4+500</t>
  </si>
  <si>
    <t>http://zakupki.gov.ru/epz/order/notice/ea44/view/common-info.html?regNumber=0162200011817002541</t>
  </si>
  <si>
    <t>26.12.2017 00:39</t>
  </si>
  <si>
    <t>Выполнение работ по ремонту автомобильной дороги "Подъезд к Ново-Свердловской нефтебазе от км 2+230 а/д "Подъезд к д.Большое Седельниково" на участке км 2+500 - км 4+500 на территориях Сысертского городского округа и муниципального образования "город Екатеринбург"</t>
  </si>
  <si>
    <t>http://zakupki.gov.ru/epz/order/notice/ea44/view/common-info.html?regNumber=0162200011817002542</t>
  </si>
  <si>
    <t>Выполнение работ по ремонту автомобильной дороги "Подъезд к Ново-Свердловской нефтебазе от км 2+230 а/д "Подъезд к д.Большое Седельниково" на участке км 7+000 - км 9+155 на территории муниципального образования "город Екатеринбург"</t>
  </si>
  <si>
    <t>http://zakupki.gov.ru/epz/order/notice/ea44/view/common-info.html?regNumber=0162200011817002543</t>
  </si>
  <si>
    <t>26.12.2017 00:40</t>
  </si>
  <si>
    <t>Выполнение работ по ремонту автомобильной дороги "Подъезд к д.Большое Седельниково от км 1+215 а/д "Подъезд к Сулимовскому торфянику" на участке км 2+250 - км 5+400 на территории Сысертского городского округа</t>
  </si>
  <si>
    <t>http://zakupki.gov.ru/epz/order/notice/ea44/view/common-info.html?regNumber=0162200011817002544</t>
  </si>
  <si>
    <t>26.12.2017 01:28</t>
  </si>
  <si>
    <t>Выполнение работ по организации капитального ремонта автомобильной дороги г. Серов - г. Североуральск - г. Ивдель на участке км 109+000 - км 109+650 на территории Североуральского городского округа</t>
  </si>
  <si>
    <t>http://zakupki.gov.ru/epz/order/notice/ea44/view/common-info.html?regNumber=0162200011817002545</t>
  </si>
  <si>
    <t>26.12.2017 01:30</t>
  </si>
  <si>
    <t>Выполнение работ по ликвидации колей с укладкой нового слоя покрытия на автомобильной дороге г.Екатеринбург - г.Реж - г.Алапаевск, участок км 63+000 - км 83+000</t>
  </si>
  <si>
    <t>http://zakupki.gov.ru/epz/order/notice/ea44/view/common-info.html?regNumber=0162200011817002555</t>
  </si>
  <si>
    <t>27.12.2017 00:10</t>
  </si>
  <si>
    <t>Выполнение работ по организации капитального ремонта автомобильной дороги г.Екатеринбург – г.Реж – г.Алапаевск на участке км 97+140 – км 100+180 на территории Режевского городского округа</t>
  </si>
  <si>
    <t>http://zakupki.gov.ru/epz/order/notice/ea44/view/common-info.html?regNumber=0162200011817002557</t>
  </si>
  <si>
    <t>Выполнение работ по ликвидации колей с укладкой нового слоя покрытия на автомобильной дороге "г. Богданович - г.Сухой Лог", участок км 2+600 - км 7+100</t>
  </si>
  <si>
    <t>http://zakupki.gov.ru/epz/order/notice/ea44/view/common-info.html?regNumber=0162200011817002559</t>
  </si>
  <si>
    <t>Выполнение работ по ликвидации колей с укладкой нового слоя покрытия на автомобильной дороге «р.п.Белоярский - г.Асбест», участок км 9+200 - км 18+000»</t>
  </si>
  <si>
    <t>http://zakupki.gov.ru/epz/order/notice/ea44/view/common-info.html?regNumber=0162200011818000012</t>
  </si>
  <si>
    <t>31.01.2018 08:27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</si>
  <si>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№1)</t>
  </si>
  <si>
    <t>http://zakupki.gov.ru/epz/order/notice/ea44/view/common-info.html?regNumber=0162200011818000013</t>
  </si>
  <si>
    <t>31.01.2018 08:28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</si>
  <si>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№2)</t>
  </si>
  <si>
    <t>http://zakupki.gov.ru/epz/order/notice/ea44/view/common-info.html?regNumber=0162200011818000014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</si>
  <si>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№3)</t>
  </si>
  <si>
    <t>http://zakupki.gov.ru/epz/order/notice/ea44/view/common-info.html?regNumber=0162200011818000015</t>
  </si>
  <si>
    <t>31.01.2018 08:29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</si>
  <si>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№4)</t>
  </si>
  <si>
    <t>http://zakupki.gov.ru/epz/order/notice/ea44/view/common-info.html?regNumber=0162200011818000016</t>
  </si>
  <si>
    <t>31.01.2018 08:30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</si>
  <si>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№5)</t>
  </si>
  <si>
    <t>http://zakupki.gov.ru/epz/order/notice/ea44/view/common-info.html?regNumber=0162200011818000017</t>
  </si>
  <si>
    <t>31.01.2018 08:31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</si>
  <si>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№6)</t>
  </si>
  <si>
    <t>http://zakupki.gov.ru/epz/order/notice/ea44/view/common-info.html?regNumber=0162200011818000018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</si>
  <si>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№8)</t>
  </si>
  <si>
    <t>http://zakupki.gov.ru/epz/order/notice/ea44/view/common-info.html?regNumber=0162200011818000019</t>
  </si>
  <si>
    <t>31.01.2018 08:32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</si>
  <si>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№9)</t>
  </si>
  <si>
    <t>http://zakupki.gov.ru/epz/order/notice/ea44/view/common-info.html?regNumber=0162200011818000020</t>
  </si>
  <si>
    <t>31.01.2018 08:33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</si>
  <si>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№10)</t>
  </si>
  <si>
    <t>http://zakupki.gov.ru/epz/order/notice/ea44/view/common-info.html?regNumber=0162200011818000025</t>
  </si>
  <si>
    <t>31.01.2018 18:22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</si>
  <si>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№7)</t>
  </si>
  <si>
    <t>http://zakupki.gov.ru/epz/order/notice/ea44/view/common-info.html?regNumber=0162200011818000044</t>
  </si>
  <si>
    <t>05.02.2018 18:31</t>
  </si>
  <si>
    <t>Выполнение работ по капитальному ремонту автомобильной дороги "г.Невьянск - д. Сербишино" на участке км 16+005 – км 21+215 на территории Невьянского городского округа</t>
  </si>
  <si>
    <t>http://zakupki.gov.ru/epz/order/notice/ea44/view/common-info.html?regNumber=0162200011818000190</t>
  </si>
  <si>
    <t>19.03.2018 09:00</t>
  </si>
  <si>
    <t>22.02.2018 15:56</t>
  </si>
  <si>
    <t>Выполнение работ по ремонту автомобильной дороги Подъезд к мосту через р.Нейва от км 79+214 а/д "г.Нижняя Салда - г.Алапаевск'' на территории муниципального образования город Алапаевск</t>
  </si>
  <si>
    <t>http://zakupki.gov.ru/epz/order/notice/ea44/view/common-info.html?regNumber=0162200011818000192</t>
  </si>
  <si>
    <t>22.02.2018 15:59</t>
  </si>
  <si>
    <t>Выполнение работ по содержанию участков автомобильных дорог общего пользования регионального значения Свердловской области. Блок №17</t>
  </si>
  <si>
    <t>http://zakupki.gov.ru/epz/order/notice/ea44/view/common-info.html?regNumber=0162200011818000237</t>
  </si>
  <si>
    <t>27.02.2018 17:01</t>
  </si>
  <si>
    <t>Выполнение работ по разработке проектной документации по объекту «Капитальный ремонт автобусных остановок на км 3+557 (справа) и км 3+628 (слева) автомобильной дороги с. Мезенское – г. Заречный на территории городского округа Заречный»</t>
  </si>
  <si>
    <t>http://zakupki.gov.ru/epz/order/notice/ea44/view/common-info.html?regNumber=0162200011818000254</t>
  </si>
  <si>
    <t>28.02.2018 09:49</t>
  </si>
  <si>
    <t>Выполнение работ по капитальному ремонту автомобильной дороги Подъезд к д.Катырева от км 190+510 автомобильной дороги «г.Пермь – г.Екатеринбург» на участке км 25+000 – км 35+000 на территории Ачитского городского округа</t>
  </si>
  <si>
    <t>Общество с ограниченной ответственностью «СТРОЙ-СП»</t>
  </si>
  <si>
    <t xml:space="preserve">Общество с ограниченной ответственностью "ЭЛЕКТРОСЕТЬСТРОЙ-11" </t>
  </si>
  <si>
    <t>http://zakupki.gov.ru/epz/order/notice/ea44/view/common-info.html?regNumber=0162200011818000299</t>
  </si>
  <si>
    <t>21.03.2018 09:00</t>
  </si>
  <si>
    <t>05.03.2018 13:51</t>
  </si>
  <si>
    <t>Выполнение работ по ремонту автомобильной дороги г. Екатеринбург - г. Нижний Тагил - г. Серов на участках км 10+783 - км 12+000, км 14+000 - км 28+000, км 28+000 - км 29+483 на территориях муниципального образования "город Екатеринбург" и городского округа Верхняя Пышма</t>
  </si>
  <si>
    <t>ООО "ГорДорСтрой</t>
  </si>
  <si>
    <t xml:space="preserve">ООО "ИНТЕГРАЛ" </t>
  </si>
  <si>
    <t>ООО "БИТУМЕН"</t>
  </si>
  <si>
    <t xml:space="preserve">ООО "СТАНДАРТ СТРОЙ" </t>
  </si>
  <si>
    <t xml:space="preserve">ОАО "Трест УТСС" </t>
  </si>
  <si>
    <t>ООО "АВТОДОРСТРОЙ"</t>
  </si>
  <si>
    <t xml:space="preserve">ООО "УРАЛСПЕЦСТРОЙ" </t>
  </si>
  <si>
    <t>ООО "УралДорТехнологии" (</t>
  </si>
  <si>
    <t xml:space="preserve">АО "Мелиострой" </t>
  </si>
  <si>
    <t>ООО 'АДС Проект' (1-Победитель)</t>
  </si>
  <si>
    <t>ООО "ТОРГСНАБ"</t>
  </si>
  <si>
    <t>02.04.2018</t>
  </si>
  <si>
    <t xml:space="preserve">ООО "СТРОЙИНВЕСТГАРАНТ" </t>
  </si>
  <si>
    <t>АО "Мелиострой"</t>
  </si>
  <si>
    <t xml:space="preserve">ООО "ТРЕЙДЕНДБИЛД" </t>
  </si>
  <si>
    <t xml:space="preserve">Липп Григорий Леонидович </t>
  </si>
  <si>
    <t>Липп Григорий Леонидович</t>
  </si>
  <si>
    <t>ООО "СМЭП Екатеринбурга"</t>
  </si>
  <si>
    <t>ООО ССК "Ладья"</t>
  </si>
  <si>
    <t>ООО "Жасмин"</t>
  </si>
  <si>
    <t>ООО "УралДорТехнологии"</t>
  </si>
  <si>
    <t>http://zakupki.gov.ru/epz/order/notice/ea44/view/common-info.html?regNumber=0362200019918000010</t>
  </si>
  <si>
    <t>30.03.2018 09:00</t>
  </si>
  <si>
    <t>22.03.2018 16:49</t>
  </si>
  <si>
    <t>Выполнение работ по разработке проектной документации по объекту: «Строительство автомобильной дороги вокруг г. Екатеринбурга на участке автодорога Пермь – Екатеринбург – автодорога Подъезд к г. Екатеринбургу от автодороги «Урал», II пусковой комплекс автодорога Подъезд к п. Медному – автодорога Екатеринбург – Полевской в Свердловской области. 1 этап. Переустройство ВЛ 500 кВ Емелино – Южная в месте пересечения со строящейся автомобильной дорогой вокруг г. Екатеринбурга»</t>
  </si>
  <si>
    <t>http://zakupki.gov.ru/epz/order/notice/ea44/view/common-info.html?regNumber=0162200011818000433</t>
  </si>
  <si>
    <t>09.04.2018 09:00</t>
  </si>
  <si>
    <t>23.03.2018 15:41</t>
  </si>
  <si>
    <t>Выполнение работ по строительству автобусных остановок на км 3+632 слева и км 3+660 справа автомобильной дороги г. Красноуфимск - с. Нижнеиргинское - с. Красносоколье на территории городского округа Красноуфимск</t>
  </si>
  <si>
    <t>http://zakupki.gov.ru/epz/order/notice/ea44/view/common-info.html?regNumber=0162200011818000657</t>
  </si>
  <si>
    <t>04.05.2018 09:00</t>
  </si>
  <si>
    <t>13.04.2018 15:50</t>
  </si>
  <si>
    <t>Выполнение работ по ремонту автомобильной дороги г. Серов - р.п. Сосьва - р.п. Гари на участках км 120+020 - км 122+000, км 136+670 - км 138+150, км 150+550 - км 151+880 на территории Гаринского городского округа</t>
  </si>
  <si>
    <t>http://zakupki.gov.ru/epz/order/notice/ea44/view/common-info.html?regNumber=0162200011818000658</t>
  </si>
  <si>
    <t>13.04.2018 15:52</t>
  </si>
  <si>
    <t>Выполнение работ по ремонту мостового перехода через р. Бугалыш на км 62+610 автомобильной дороги р.п. Ачит - с. Месягутово на территории муниципального образования Красноуфимский округ</t>
  </si>
  <si>
    <t>http://zakupki.gov.ru/epz/order/notice/ea44/view/common-info.html?regNumber=0162200011818000682</t>
  </si>
  <si>
    <t>07.05.2018 09:00</t>
  </si>
  <si>
    <t>17.04.2018 18:09</t>
  </si>
  <si>
    <t>Выполнение работ по капитальному ремонту автомобильной дороги "г. Серов - р.п. Сосьва - р.п. Гари" на участке км 94+000 - км 100+579 на территории Сосьвинского городского округа</t>
  </si>
  <si>
    <t>http://zakupki.gov.ru/epz/order/notice/ea44/view/common-info.html?regNumber=0162200011818000683</t>
  </si>
  <si>
    <t>17.04.2018 18:10</t>
  </si>
  <si>
    <t>Выполнение работ по ремонту автомобильной дороги г. Екатеринбург - г. Нижний Тагил - г. Серов на участках км 174+500 - км 178+000, км 182+000 - км 186+000 на территории Кушвинского городского округа</t>
  </si>
  <si>
    <t>http://zakupki.gov.ru/epz/order/notice/ea44/view/common-info.html?regNumber=0162200011818000684</t>
  </si>
  <si>
    <t>17.04.2018 18:11</t>
  </si>
  <si>
    <t>Выполнение работ по капитальному ремонту мостового перехода через р. Малая Карзя на км 31+910 а/д с. Большая Тавра - с. Свердловское - д. Сенная на территории Артинского городского округа</t>
  </si>
  <si>
    <t>http://zakupki.gov.ru/epz/order/notice/ea44/view/common-info.html?regNumber=0162200011818000685</t>
  </si>
  <si>
    <t>17.04.2018 18:13</t>
  </si>
  <si>
    <t>Выполнение работ по ремонту автомобильной дороги г. Михайловск – Михайловский завод на территории Нижнесергинского муниципального района 1 этап км 0+000 – км 3+300</t>
  </si>
  <si>
    <t>http://zakupki.gov.ru/epz/order/notice/ea44/view/common-info.html?regNumber=0162200011818000686</t>
  </si>
  <si>
    <t>17.04.2018 18:14</t>
  </si>
  <si>
    <t>Выполнение работ по ремонту автомобильной дороги р.п. Верхняя Синячиха - пгт. Махнёво - с. Болотовское на участке км 105+000 - км 110+500 на территории Махнёвского муниципального образования</t>
  </si>
  <si>
    <t>http://zakupki.gov.ru/epz/order/notice/ea44/view/common-info.html?regNumber=0162200011818000687</t>
  </si>
  <si>
    <t>17.04.2018 18:15</t>
  </si>
  <si>
    <t>Выполнение работ по ремонту путепровода через ж/д на км 79+096 автомобильной дороги г. Екатеринбург - г. Реж - г. Алапаевск на территории Режевского городского округа</t>
  </si>
  <si>
    <t>http://zakupki.gov.ru/epz/order/notice/ea44/view/common-info.html?regNumber=0162200011818000691</t>
  </si>
  <si>
    <t>17.04.2018 18:19</t>
  </si>
  <si>
    <t>Выполнение работ по ремонту автомобильной дороги р.п. Верхняя Синячиха - пгт. Махнёво - с. Болотовское на участке км 102+000 - км 103+500 на территории Махнёвского муниципального образования</t>
  </si>
  <si>
    <t>http://zakupki.gov.ru/epz/order/notice/ea44/view/common-info.html?regNumber=0162200011818000692</t>
  </si>
  <si>
    <t>17.04.2018 18:22</t>
  </si>
  <si>
    <t>Выполнение работ по капитальному ремонту автомобильной дороги с. Средний Бугалыш - с. Сажино - р.п. Арти на участке км 16+900 - км 19+000 на территории Артинского городского округа</t>
  </si>
  <si>
    <t xml:space="preserve">ООО ТД 'Урало-Сибирская Компания' </t>
  </si>
  <si>
    <t>ООО "УралДорТехнологии</t>
  </si>
  <si>
    <t>Выполнение работ по ремонту автомобильной дороги р.п. Верхняя Синячиха - пгт. Махнёво - с. Болотовское на участке км 119+500 - км 122+952 на территории Махнёвского муниципального образования</t>
  </si>
  <si>
    <t>20.04.2018 13:55</t>
  </si>
  <si>
    <t>14.05.2018 09:00</t>
  </si>
  <si>
    <t>http://zakupki.gov.ru/epz/order/notice/ea44/view/common-info.html?regNumber=0162200011818000725</t>
  </si>
  <si>
    <t>http://zakupki.gov.ru/epz/order/notice/ea44/view/common-info.html?regNumber=0162200011818000755</t>
  </si>
  <si>
    <t>25.04.2018 17:45</t>
  </si>
  <si>
    <t>Выполнение работ по установке надземного пешеходного перехода из модульных конструкций на км 41+100 Екатеринбургской кольцевой автодороги на территории муниципального образования "город Екатеринбург"</t>
  </si>
  <si>
    <t>http://zakupki.gov.ru/epz/order/notice/ea44/view/common-info.html?regNumber=0162200011818000766</t>
  </si>
  <si>
    <t>26.04.2018 18:27</t>
  </si>
  <si>
    <t>Выполнение работ по капитальному ремонту автомобильной дороги г. Ревда - с. Мариинск - п. Краснояр на участке км 3+600 - км 8+000 на территории городского округа Ревда. 2 этап</t>
  </si>
  <si>
    <t>21.05.2018 09:00</t>
  </si>
  <si>
    <t>28.05.2018 09-00</t>
  </si>
  <si>
    <t>14.05.2018  10-10</t>
  </si>
  <si>
    <t>21.05.2018  10-05</t>
  </si>
  <si>
    <t>21.05.2018 10-35</t>
  </si>
  <si>
    <t>http://zakupki.gov.ru/epz/order/notice/ea44/view/common-info.html?regNumber=0162200011818000818</t>
  </si>
  <si>
    <t>28.04.2018 16:32</t>
  </si>
  <si>
    <t>Выполнение работ по капитальному ремонту автомобильной дороги Подъезд к с. Ильинское от км 113+051 а/д "г. Екатеринбург - г. Тюмень" на участке км 5+000 - км 10+000 на территории городского округа Богданович"</t>
  </si>
  <si>
    <t>17.05.2018 09-30</t>
  </si>
  <si>
    <t>21.05.2018 10-45</t>
  </si>
  <si>
    <t>28.05.2018 10-30</t>
  </si>
  <si>
    <t>ООО "Рокада</t>
  </si>
  <si>
    <t>ООО "Рокада"</t>
  </si>
  <si>
    <t>ООО"ПромСтройДекор"</t>
  </si>
  <si>
    <t>ООО "Вест"</t>
  </si>
  <si>
    <t>ООО "СПЕЦ-Т"</t>
  </si>
  <si>
    <t>Выполнение работ по строительству автомобильной дороги р.п. Бисерть - с. Старобухарово на участке км 5+855 - км 10+855 на территории Бисертского городского округа и Нижнесергинского муниципального района</t>
  </si>
  <si>
    <t>08.05.2018 19:09</t>
  </si>
  <si>
    <t>http://zakupki.gov.ru/epz/order/notice/ea44/view/common-info.html?regNumber=0162200011818000849</t>
  </si>
  <si>
    <t>ООО ДСК "Строймеханизация"</t>
  </si>
  <si>
    <t xml:space="preserve">ООО "Жасмин" </t>
  </si>
  <si>
    <t>ООО ТД 'Урало-Сибирская Компания'</t>
  </si>
  <si>
    <t>Выполнение работ по капитальному ремонту автомобильной дороги г. Екатеринбург - г. Реж - г. Алапаевск на участке км 100+180 - км 105+000 на территории Режевского городского округа</t>
  </si>
  <si>
    <t>26.04.2018 18:28</t>
  </si>
  <si>
    <t>http://zakupki.gov.ru/epz/order/notice/ea44/view/common-info.html?regNumber=0162200011818000767</t>
  </si>
  <si>
    <t xml:space="preserve">ООО "УралДорТехнологии" </t>
  </si>
  <si>
    <t>Определение поставщика отменено</t>
  </si>
  <si>
    <t>ООО "Вест</t>
  </si>
  <si>
    <t>16.07.2018 09:00</t>
  </si>
  <si>
    <t>23.07.2018   09-40</t>
  </si>
  <si>
    <t>http://zakupki.gov.ru/epz/order/notice/ea44/view/common-info.html?regNumber=0162200011818001148</t>
  </si>
  <si>
    <t>19.06.2018 17:58</t>
  </si>
  <si>
    <t>Выполнение работ по реконструкции мостового перехода через р. Баранчу на км 21+210 а/д «г. Кушва – д/о «Баранчинский» на территории Кушвинского городского округа</t>
  </si>
  <si>
    <t>http://zakupki.gov.ru/epz/order/notice/ea44/view/common-info.html?regNumber=0162200011818001010</t>
  </si>
  <si>
    <t>18.06.2018 09:00</t>
  </si>
  <si>
    <t>30.05.2018 18:12</t>
  </si>
  <si>
    <t>Выполнение работ по ремонту автомобильной дороги г. Каменск-Уральский – с. Клевакинское на участке км 1+150 – км 5+400 на территории Каменского городского округа</t>
  </si>
  <si>
    <t>http://zakupki.gov.ru/epz/order/notice/ea44/view/common-info.html?regNumber=0162200011818001202</t>
  </si>
  <si>
    <t>29.06.2018 08:40</t>
  </si>
  <si>
    <t>Выполнение работ по капитальному ремонту автомобильной дороги п. Савина Горка - п. Ис - п. Косья на участках км 10+270 - км 16+800 и км 18+400 - км 26+908 на территории Нижнетуринского городского округа</t>
  </si>
  <si>
    <t>http://zakupki.gov.ru/epz/order/notice/ea44/view/common-info.html?regNumber=0162200011818001204</t>
  </si>
  <si>
    <t>23.07.2018 09:00</t>
  </si>
  <si>
    <t>29.06.2018 08:43</t>
  </si>
  <si>
    <t>Выполнение работ по капитальному ремонту автомобильной дороги "г. Березовский - п. Сарапулка - Белоярское водохранилище" на участке км 8+700 - км 22+000 на территории Березовского городского округа</t>
  </si>
  <si>
    <t>http://zakupki.gov.ru/epz/order/notice/ea44/view/common-info.html?regNumber=0162200011818001229</t>
  </si>
  <si>
    <t>29.06.2018 10:00</t>
  </si>
  <si>
    <t>Выполнение работ по горизонтальной разметке автомобильных дорог общего пользования регионального значения Свердловской области (Блок №11)</t>
  </si>
  <si>
    <t>http://zakupki.gov.ru/epz/order/notice/ea44/view/common-info.html?regNumber=0162200011818001230</t>
  </si>
  <si>
    <t>29.06.2018 10:02</t>
  </si>
  <si>
    <t>Выполнение работ по капитальному ремонту автомобильной дороги с. Сипавское - с. Пирогово на территории Каменского городского округа. 2 этап</t>
  </si>
  <si>
    <t>ООО "ГУДСР"</t>
  </si>
  <si>
    <t>Выполнение работ по строительству автобусных остановок на км 4+965 и на км 5+265 автомобильной дороги г. Красноуфимск - с. Симинчи на территории Муниципального образования Красноуфимский округ</t>
  </si>
  <si>
    <t>19.07.2018 15:47</t>
  </si>
  <si>
    <t>06.08.2018 07:00</t>
  </si>
  <si>
    <t>http://zakupki.gov.ru/epz/order/notice/ea44/view/common-info.html?regNumber=0162200011818001386</t>
  </si>
  <si>
    <t>Выполнение работ по строительству мостового перехода через р. Уфу на км 24+035 автомобильной дороги р.п. Ачит – с. Месягутово на территории городского округа Красноуфимск</t>
  </si>
  <si>
    <t>19.07.2018 13:06</t>
  </si>
  <si>
    <t>http://zakupki.gov.ru/epz/order/notice/ea44/view/common-info.html?regNumber=0162200011818001370</t>
  </si>
  <si>
    <t>Выполнение работ по ремонту автомобильной дороги п. Таватуй - Таватуйский Детдом на территории Невьянского городского округа</t>
  </si>
  <si>
    <t>17.07.2018 17:47</t>
  </si>
  <si>
    <t>http://zakupki.gov.ru/epz/order/notice/ea44/view/common-info.html?regNumber=0162200011818001358</t>
  </si>
  <si>
    <t>Выполнение работ по ремонту автомобильной дороги Подъезд к ж/д ст. Аять от а/д "Подъезд к п. Таватуй" на участке км 2+900 - км 4+430 на территории Невьянского городского округа</t>
  </si>
  <si>
    <t>17.07.2018 17:45</t>
  </si>
  <si>
    <t>http://zakupki.gov.ru/epz/order/notice/ea44/view/common-info.html?regNumber=0162200011818001357</t>
  </si>
  <si>
    <t>Выполнение работ по ремонту автомобильной дороги "р.п. Шаля, Подъезд к промбазе ДРСУ (от магазина "Юбилейный" р.п. Шаля до АБЗ)" на территории Шалинского городского округа</t>
  </si>
  <si>
    <t>17.07.2018 17:36</t>
  </si>
  <si>
    <t>http://zakupki.gov.ru/epz/order/notice/ea44/view/common-info.html?regNumber=0162200011818001356</t>
  </si>
  <si>
    <t>Выполнение работ по ликвидации колей с укладкой нового слоя покрытия на автомобильной дороге "р.п. Шаля - п. Шамары", участки км 6+600 - км 8+755, км 10+666 - км 12+292, км 12+810 - км 14+000, км 15+319 - км 16+435, км 32+900 - км 33+870</t>
  </si>
  <si>
    <t>17.07.2018 14:19</t>
  </si>
  <si>
    <t>http://zakupki.gov.ru/epz/order/notice/ea44/view/common-info.html?regNumber=0162200011818001355</t>
  </si>
  <si>
    <t>Информация по закупка ГКУ СО "Управление автодорог" на 23.07.2018г.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</si>
</sst>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</font>
    <font>
      <sz val="8.25"/>
      <color rgb="FF000000"/>
      <name val="Tahoma"/>
      <family val="2"/>
      <charset val="204"/>
    </font>
    <font>
      <sz val="8.25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8.25"/>
      <color theme="10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BFBF3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0" fillId="4" borderId="0" xfId="0" applyFill="1"/>
    <xf numFmtId="49" fontId="4" fillId="4" borderId="3" xfId="0" applyNumberFormat="1" applyFont="1" applyFill="1" applyBorder="1" applyAlignment="1">
      <alignment horizontal="left" vertical="center" wrapText="1"/>
    </xf>
    <xf numFmtId="22" fontId="4" fillId="4" borderId="3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7" fillId="4" borderId="3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10" fontId="4" fillId="4" borderId="3" xfId="0" applyNumberFormat="1" applyFont="1" applyFill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22" fontId="7" fillId="4" borderId="3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9" fontId="3" fillId="4" borderId="7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22" fontId="4" fillId="4" borderId="7" xfId="0" applyNumberFormat="1" applyFont="1" applyFill="1" applyBorder="1" applyAlignment="1">
      <alignment horizontal="lef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2" fontId="4" fillId="4" borderId="7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10" fontId="4" fillId="4" borderId="7" xfId="0" applyNumberFormat="1" applyFont="1" applyFill="1" applyBorder="1" applyAlignment="1">
      <alignment horizontal="right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9" fontId="11" fillId="4" borderId="7" xfId="1" applyNumberFormat="1" applyFill="1" applyBorder="1" applyAlignment="1" applyProtection="1">
      <alignment horizontal="left" vertical="center" wrapText="1"/>
    </xf>
    <xf numFmtId="4" fontId="5" fillId="4" borderId="3" xfId="0" applyNumberFormat="1" applyFont="1" applyFill="1" applyBorder="1" applyAlignment="1">
      <alignment horizontal="righ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2" fontId="4" fillId="4" borderId="10" xfId="0" applyNumberFormat="1" applyFont="1" applyFill="1" applyBorder="1" applyAlignment="1">
      <alignment horizontal="left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10" fontId="4" fillId="4" borderId="10" xfId="0" applyNumberFormat="1" applyFon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left" vertical="center" wrapText="1"/>
    </xf>
    <xf numFmtId="22" fontId="4" fillId="4" borderId="10" xfId="0" applyNumberFormat="1" applyFont="1" applyFill="1" applyBorder="1" applyAlignment="1">
      <alignment horizontal="left" vertical="center" wrapText="1"/>
    </xf>
    <xf numFmtId="49" fontId="3" fillId="4" borderId="10" xfId="0" applyNumberFormat="1" applyFont="1" applyFill="1" applyBorder="1" applyAlignment="1">
      <alignment horizontal="left" vertical="center" wrapText="1"/>
    </xf>
    <xf numFmtId="4" fontId="3" fillId="4" borderId="10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2" fontId="4" fillId="4" borderId="5" xfId="0" applyNumberFormat="1" applyFont="1" applyFill="1" applyBorder="1" applyAlignment="1">
      <alignment vertical="center"/>
    </xf>
    <xf numFmtId="4" fontId="4" fillId="4" borderId="5" xfId="0" applyNumberFormat="1" applyFont="1" applyFill="1" applyBorder="1" applyAlignment="1">
      <alignment vertical="center"/>
    </xf>
    <xf numFmtId="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3" fillId="4" borderId="0" xfId="0" applyFont="1" applyFill="1"/>
    <xf numFmtId="2" fontId="4" fillId="4" borderId="0" xfId="0" applyNumberFormat="1" applyFont="1" applyFill="1"/>
    <xf numFmtId="0" fontId="4" fillId="4" borderId="0" xfId="0" applyFont="1" applyFill="1"/>
    <xf numFmtId="10" fontId="4" fillId="4" borderId="0" xfId="0" applyNumberFormat="1" applyFont="1" applyFill="1"/>
    <xf numFmtId="49" fontId="3" fillId="4" borderId="12" xfId="0" applyNumberFormat="1" applyFont="1" applyFill="1" applyBorder="1" applyAlignment="1">
      <alignment horizontal="left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2" fontId="5" fillId="4" borderId="17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22" fontId="4" fillId="3" borderId="7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2" fontId="4" fillId="3" borderId="3" xfId="0" applyNumberFormat="1" applyFont="1" applyFill="1" applyBorder="1" applyAlignment="1">
      <alignment horizontal="left" vertical="center" wrapText="1"/>
    </xf>
    <xf numFmtId="2" fontId="4" fillId="5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22" fontId="4" fillId="5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22" fontId="4" fillId="3" borderId="3" xfId="0" applyNumberFormat="1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49" fontId="4" fillId="4" borderId="8" xfId="0" applyNumberFormat="1" applyFont="1" applyFill="1" applyBorder="1" applyAlignment="1">
      <alignment horizontal="lef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9" fontId="3" fillId="4" borderId="8" xfId="0" applyNumberFormat="1" applyFont="1" applyFill="1" applyBorder="1" applyAlignment="1">
      <alignment horizontal="left" vertical="center" wrapText="1"/>
    </xf>
    <xf numFmtId="22" fontId="4" fillId="4" borderId="8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49" fontId="3" fillId="4" borderId="20" xfId="0" applyNumberFormat="1" applyFont="1" applyFill="1" applyBorder="1" applyAlignment="1">
      <alignment horizontal="left" vertical="center" wrapText="1"/>
    </xf>
    <xf numFmtId="49" fontId="3" fillId="5" borderId="21" xfId="0" applyNumberFormat="1" applyFont="1" applyFill="1" applyBorder="1" applyAlignment="1">
      <alignment horizontal="left" vertical="center" wrapText="1"/>
    </xf>
    <xf numFmtId="49" fontId="3" fillId="3" borderId="21" xfId="0" applyNumberFormat="1" applyFont="1" applyFill="1" applyBorder="1" applyAlignment="1">
      <alignment horizontal="left" vertical="center" wrapText="1"/>
    </xf>
    <xf numFmtId="49" fontId="3" fillId="4" borderId="21" xfId="0" applyNumberFormat="1" applyFont="1" applyFill="1" applyBorder="1" applyAlignment="1">
      <alignment horizontal="left" vertical="center" wrapText="1"/>
    </xf>
    <xf numFmtId="49" fontId="3" fillId="3" borderId="22" xfId="0" applyNumberFormat="1" applyFont="1" applyFill="1" applyBorder="1" applyAlignment="1">
      <alignment horizontal="left" vertical="center" wrapText="1"/>
    </xf>
    <xf numFmtId="49" fontId="3" fillId="4" borderId="22" xfId="0" applyNumberFormat="1" applyFont="1" applyFill="1" applyBorder="1" applyAlignment="1">
      <alignment horizontal="left" vertical="center" wrapText="1"/>
    </xf>
    <xf numFmtId="49" fontId="6" fillId="4" borderId="21" xfId="0" applyNumberFormat="1" applyFont="1" applyFill="1" applyBorder="1" applyAlignment="1">
      <alignment horizontal="left" vertical="center" wrapText="1"/>
    </xf>
    <xf numFmtId="49" fontId="3" fillId="4" borderId="23" xfId="0" applyNumberFormat="1" applyFont="1" applyFill="1" applyBorder="1" applyAlignment="1">
      <alignment horizontal="left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order/notice/ea44/view/common-info.html?regNumber=0162200011817002559" TargetMode="External"/><Relationship Id="rId18" Type="http://schemas.openxmlformats.org/officeDocument/2006/relationships/hyperlink" Target="http://zakupki.gov.ru/epz/order/notice/ea44/view/common-info.html?regNumber=0162200011817002543" TargetMode="External"/><Relationship Id="rId26" Type="http://schemas.openxmlformats.org/officeDocument/2006/relationships/hyperlink" Target="http://zakupki.gov.ru/epz/order/notice/ea44/view/common-info.html?regNumber=0162200011817002518" TargetMode="External"/><Relationship Id="rId39" Type="http://schemas.openxmlformats.org/officeDocument/2006/relationships/hyperlink" Target="http://zakupki.gov.ru/epz/order/notice/ea44/view/common-info.html?regNumber=0162200011818000685" TargetMode="External"/><Relationship Id="rId21" Type="http://schemas.openxmlformats.org/officeDocument/2006/relationships/hyperlink" Target="http://zakupki.gov.ru/epz/order/notice/ea44/view/common-info.html?regNumber=0162200011817002540" TargetMode="External"/><Relationship Id="rId34" Type="http://schemas.openxmlformats.org/officeDocument/2006/relationships/hyperlink" Target="http://zakupki.gov.ru/epz/order/notice/ea44/view/common-info.html?regNumber=0162200011818000237" TargetMode="External"/><Relationship Id="rId42" Type="http://schemas.openxmlformats.org/officeDocument/2006/relationships/hyperlink" Target="http://zakupki.gov.ru/epz/order/notice/ea44/view/common-info.html?regNumber=0162200011818000682" TargetMode="External"/><Relationship Id="rId47" Type="http://schemas.openxmlformats.org/officeDocument/2006/relationships/hyperlink" Target="http://zakupki.gov.ru/epz/order/notice/ea44/view/common-info.html?regNumber=0162200011818000767" TargetMode="External"/><Relationship Id="rId50" Type="http://schemas.openxmlformats.org/officeDocument/2006/relationships/hyperlink" Target="http://zakupki.gov.ru/epz/order/notice/ea44/view/common-info.html?regNumber=0162200011818001148" TargetMode="External"/><Relationship Id="rId55" Type="http://schemas.openxmlformats.org/officeDocument/2006/relationships/hyperlink" Target="http://zakupki.gov.ru/epz/order/notice/ea44/view/common-info.html?regNumber=0162200011818001010" TargetMode="External"/><Relationship Id="rId7" Type="http://schemas.openxmlformats.org/officeDocument/2006/relationships/hyperlink" Target="http://zakupki.gov.ru/epz/order/notice/ea44/view/common-info.html?regNumber=0162200011818000017" TargetMode="External"/><Relationship Id="rId2" Type="http://schemas.openxmlformats.org/officeDocument/2006/relationships/hyperlink" Target="http://zakupki.gov.ru/epz/order/notice/ea44/view/common-info.html?regNumber=0162200011818000044" TargetMode="External"/><Relationship Id="rId16" Type="http://schemas.openxmlformats.org/officeDocument/2006/relationships/hyperlink" Target="http://zakupki.gov.ru/epz/order/notice/ea44/view/common-info.html?regNumber=0162200011817002545" TargetMode="External"/><Relationship Id="rId20" Type="http://schemas.openxmlformats.org/officeDocument/2006/relationships/hyperlink" Target="http://zakupki.gov.ru/epz/order/notice/ea44/view/common-info.html?regNumber=0162200011817002541" TargetMode="External"/><Relationship Id="rId29" Type="http://schemas.openxmlformats.org/officeDocument/2006/relationships/hyperlink" Target="http://zakupki.gov.ru/epz/order/notice/ea44/view/common-info.html?regNumber=0162200011818000433" TargetMode="External"/><Relationship Id="rId41" Type="http://schemas.openxmlformats.org/officeDocument/2006/relationships/hyperlink" Target="http://zakupki.gov.ru/epz/order/notice/ea44/view/common-info.html?regNumber=0162200011818000683" TargetMode="External"/><Relationship Id="rId54" Type="http://schemas.openxmlformats.org/officeDocument/2006/relationships/hyperlink" Target="http://zakupki.gov.ru/epz/order/notice/ea44/view/common-info.html?regNumber=0162200011818001202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zakupki.gov.ru/epz/order/notice/ea44/view/common-info.html?regNumber=0162200011818000190" TargetMode="External"/><Relationship Id="rId6" Type="http://schemas.openxmlformats.org/officeDocument/2006/relationships/hyperlink" Target="http://zakupki.gov.ru/epz/order/notice/ea44/view/common-info.html?regNumber=0162200011818000018" TargetMode="External"/><Relationship Id="rId11" Type="http://schemas.openxmlformats.org/officeDocument/2006/relationships/hyperlink" Target="http://zakupki.gov.ru/epz/order/notice/ea44/view/common-info.html?regNumber=0162200011818000013" TargetMode="External"/><Relationship Id="rId24" Type="http://schemas.openxmlformats.org/officeDocument/2006/relationships/hyperlink" Target="http://zakupki.gov.ru/epz/order/notice/ea44/view/common-info.html?regNumber=0162200011817002537" TargetMode="External"/><Relationship Id="rId32" Type="http://schemas.openxmlformats.org/officeDocument/2006/relationships/hyperlink" Target="http://zakupki.gov.ru/epz/order/notice/ea44/view/common-info.html?regNumber=0162200011818000299" TargetMode="External"/><Relationship Id="rId37" Type="http://schemas.openxmlformats.org/officeDocument/2006/relationships/hyperlink" Target="http://zakupki.gov.ru/epz/order/notice/ea44/view/common-info.html?regNumber=0162200011818000687" TargetMode="External"/><Relationship Id="rId40" Type="http://schemas.openxmlformats.org/officeDocument/2006/relationships/hyperlink" Target="http://zakupki.gov.ru/epz/order/notice/ea44/view/common-info.html?regNumber=0162200011818000684" TargetMode="External"/><Relationship Id="rId45" Type="http://schemas.openxmlformats.org/officeDocument/2006/relationships/hyperlink" Target="http://zakupki.gov.ru/epz/order/notice/ea44/view/common-info.html?regNumber=0162200011818000755" TargetMode="External"/><Relationship Id="rId53" Type="http://schemas.openxmlformats.org/officeDocument/2006/relationships/hyperlink" Target="http://zakupki.gov.ru/epz/order/notice/ea44/view/common-info.html?regNumber=0162200011818001204" TargetMode="External"/><Relationship Id="rId58" Type="http://schemas.openxmlformats.org/officeDocument/2006/relationships/hyperlink" Target="http://zakupki.gov.ru/epz/order/notice/ea44/view/common-info.html?regNumber=0162200011818001358" TargetMode="External"/><Relationship Id="rId5" Type="http://schemas.openxmlformats.org/officeDocument/2006/relationships/hyperlink" Target="http://zakupki.gov.ru/epz/order/notice/ea44/view/common-info.html?regNumber=0162200011818000019" TargetMode="External"/><Relationship Id="rId15" Type="http://schemas.openxmlformats.org/officeDocument/2006/relationships/hyperlink" Target="http://zakupki.gov.ru/epz/order/notice/ea44/view/common-info.html?regNumber=0162200011817002555" TargetMode="External"/><Relationship Id="rId23" Type="http://schemas.openxmlformats.org/officeDocument/2006/relationships/hyperlink" Target="http://zakupki.gov.ru/epz/order/notice/ea44/view/common-info.html?regNumber=0162200011817002538" TargetMode="External"/><Relationship Id="rId28" Type="http://schemas.openxmlformats.org/officeDocument/2006/relationships/hyperlink" Target="http://zakupki.gov.ru/epz/order/notice/ea44/view/common-info.html?regNumber=0162200011818000658" TargetMode="External"/><Relationship Id="rId36" Type="http://schemas.openxmlformats.org/officeDocument/2006/relationships/hyperlink" Target="http://zakupki.gov.ru/epz/order/notice/ea44/view/common-info.html?regNumber=0162200011818000691" TargetMode="External"/><Relationship Id="rId49" Type="http://schemas.openxmlformats.org/officeDocument/2006/relationships/hyperlink" Target="http://zakupki.gov.ru/epz/order/notice/ea44/view/common-info.html?regNumber=0162200011818000818" TargetMode="External"/><Relationship Id="rId57" Type="http://schemas.openxmlformats.org/officeDocument/2006/relationships/hyperlink" Target="http://zakupki.gov.ru/epz/order/notice/ea44/view/common-info.html?regNumber=0162200011818001370" TargetMode="External"/><Relationship Id="rId61" Type="http://schemas.openxmlformats.org/officeDocument/2006/relationships/hyperlink" Target="http://zakupki.gov.ru/epz/order/notice/ea44/view/common-info.html?regNumber=0162200011818001355" TargetMode="External"/><Relationship Id="rId10" Type="http://schemas.openxmlformats.org/officeDocument/2006/relationships/hyperlink" Target="http://zakupki.gov.ru/epz/order/notice/ea44/view/common-info.html?regNumber=0162200011818000014" TargetMode="External"/><Relationship Id="rId19" Type="http://schemas.openxmlformats.org/officeDocument/2006/relationships/hyperlink" Target="http://zakupki.gov.ru/epz/order/notice/ea44/view/common-info.html?regNumber=0162200011817002542" TargetMode="External"/><Relationship Id="rId31" Type="http://schemas.openxmlformats.org/officeDocument/2006/relationships/hyperlink" Target="http://zakupki.gov.ru/epz/order/notice/ea44/view/common-info.html?regNumber=0162200011818000254" TargetMode="External"/><Relationship Id="rId44" Type="http://schemas.openxmlformats.org/officeDocument/2006/relationships/hyperlink" Target="http://zakupki.gov.ru/epz/order/notice/ea44/view/common-info.html?regNumber=0162200011818000766" TargetMode="External"/><Relationship Id="rId52" Type="http://schemas.openxmlformats.org/officeDocument/2006/relationships/hyperlink" Target="http://zakupki.gov.ru/epz/order/notice/ea44/view/common-info.html?regNumber=0162200011818001229" TargetMode="External"/><Relationship Id="rId60" Type="http://schemas.openxmlformats.org/officeDocument/2006/relationships/hyperlink" Target="http://zakupki.gov.ru/epz/order/notice/ea44/view/common-info.html?regNumber=0162200011818001356" TargetMode="External"/><Relationship Id="rId4" Type="http://schemas.openxmlformats.org/officeDocument/2006/relationships/hyperlink" Target="http://zakupki.gov.ru/epz/order/notice/ea44/view/common-info.html?regNumber=0162200011818000020" TargetMode="External"/><Relationship Id="rId9" Type="http://schemas.openxmlformats.org/officeDocument/2006/relationships/hyperlink" Target="http://zakupki.gov.ru/epz/order/notice/ea44/view/common-info.html?regNumber=0162200011818000015" TargetMode="External"/><Relationship Id="rId14" Type="http://schemas.openxmlformats.org/officeDocument/2006/relationships/hyperlink" Target="http://zakupki.gov.ru/epz/order/notice/ea44/view/common-info.html?regNumber=0162200011817002557" TargetMode="External"/><Relationship Id="rId22" Type="http://schemas.openxmlformats.org/officeDocument/2006/relationships/hyperlink" Target="http://zakupki.gov.ru/epz/order/notice/ea44/view/common-info.html?regNumber=0162200011817002539" TargetMode="External"/><Relationship Id="rId27" Type="http://schemas.openxmlformats.org/officeDocument/2006/relationships/hyperlink" Target="http://zakupki.gov.ru/epz/order/notice/ea44/view/common-info.html?regNumber=0162200011818000657" TargetMode="External"/><Relationship Id="rId30" Type="http://schemas.openxmlformats.org/officeDocument/2006/relationships/hyperlink" Target="http://zakupki.gov.ru/epz/order/notice/ea44/view/common-info.html?regNumber=0362200019918000010" TargetMode="External"/><Relationship Id="rId35" Type="http://schemas.openxmlformats.org/officeDocument/2006/relationships/hyperlink" Target="http://zakupki.gov.ru/epz/order/notice/ea44/view/common-info.html?regNumber=0162200011818000692" TargetMode="External"/><Relationship Id="rId43" Type="http://schemas.openxmlformats.org/officeDocument/2006/relationships/hyperlink" Target="http://zakupki.gov.ru/epz/order/notice/ea44/view/common-info.html?regNumber=0162200011818000725" TargetMode="External"/><Relationship Id="rId48" Type="http://schemas.openxmlformats.org/officeDocument/2006/relationships/hyperlink" Target="http://zakupki.gov.ru/epz/order/notice/ea44/view/common-info.html?regNumber=0162200011818000849" TargetMode="External"/><Relationship Id="rId56" Type="http://schemas.openxmlformats.org/officeDocument/2006/relationships/hyperlink" Target="http://zakupki.gov.ru/epz/order/notice/ea44/view/common-info.html?regNumber=0162200011818001386" TargetMode="External"/><Relationship Id="rId8" Type="http://schemas.openxmlformats.org/officeDocument/2006/relationships/hyperlink" Target="http://zakupki.gov.ru/epz/order/notice/ea44/view/common-info.html?regNumber=0162200011818000016" TargetMode="External"/><Relationship Id="rId51" Type="http://schemas.openxmlformats.org/officeDocument/2006/relationships/hyperlink" Target="http://zakupki.gov.ru/epz/order/notice/ea44/view/common-info.html?regNumber=0162200011818001230" TargetMode="External"/><Relationship Id="rId3" Type="http://schemas.openxmlformats.org/officeDocument/2006/relationships/hyperlink" Target="http://zakupki.gov.ru/epz/order/notice/ea44/view/common-info.html?regNumber=0162200011818000025" TargetMode="External"/><Relationship Id="rId12" Type="http://schemas.openxmlformats.org/officeDocument/2006/relationships/hyperlink" Target="http://zakupki.gov.ru/epz/order/notice/ea44/view/common-info.html?regNumber=0162200011818000012" TargetMode="External"/><Relationship Id="rId17" Type="http://schemas.openxmlformats.org/officeDocument/2006/relationships/hyperlink" Target="http://zakupki.gov.ru/epz/order/notice/ea44/view/common-info.html?regNumber=0162200011817002544" TargetMode="External"/><Relationship Id="rId25" Type="http://schemas.openxmlformats.org/officeDocument/2006/relationships/hyperlink" Target="http://zakupki.gov.ru/epz/order/notice/ea44/view/common-info.html?regNumber=0162200011817002519" TargetMode="External"/><Relationship Id="rId33" Type="http://schemas.openxmlformats.org/officeDocument/2006/relationships/hyperlink" Target="http://zakupki.gov.ru/epz/order/notice/ea44/view/common-info.html?regNumber=0162200011818000192" TargetMode="External"/><Relationship Id="rId38" Type="http://schemas.openxmlformats.org/officeDocument/2006/relationships/hyperlink" Target="http://zakupki.gov.ru/epz/order/notice/ea44/view/common-info.html?regNumber=0162200011818000686" TargetMode="External"/><Relationship Id="rId46" Type="http://schemas.openxmlformats.org/officeDocument/2006/relationships/hyperlink" Target="http://zakupki.gov.ru/epz/order/notice/ea44/view/common-info.html?regNumber=0162200011818000818" TargetMode="External"/><Relationship Id="rId59" Type="http://schemas.openxmlformats.org/officeDocument/2006/relationships/hyperlink" Target="http://zakupki.gov.ru/epz/order/notice/ea44/view/common-info.html?regNumber=0162200011818001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showGridLines="0" tabSelected="1" workbookViewId="0">
      <pane ySplit="2" topLeftCell="A3" activePane="bottomLeft" state="frozen"/>
      <selection pane="bottomLeft" activeCell="C3" sqref="C3"/>
    </sheetView>
  </sheetViews>
  <sheetFormatPr defaultRowHeight="15"/>
  <cols>
    <col min="1" max="1" width="3.42578125" style="61" customWidth="1"/>
    <col min="2" max="2" width="8.85546875" style="61" customWidth="1"/>
    <col min="3" max="3" width="51.7109375" style="62" customWidth="1"/>
    <col min="4" max="4" width="17.28515625" style="63" customWidth="1"/>
    <col min="5" max="5" width="18.85546875" style="63" customWidth="1"/>
    <col min="6" max="6" width="15.140625" style="63" customWidth="1"/>
    <col min="7" max="7" width="15.42578125" style="63" customWidth="1"/>
    <col min="8" max="8" width="19.140625" style="96" customWidth="1"/>
    <col min="9" max="9" width="10.7109375" style="61" customWidth="1"/>
    <col min="10" max="10" width="15" style="63" customWidth="1"/>
    <col min="11" max="11" width="15.140625" style="63" customWidth="1"/>
    <col min="12" max="12" width="16.5703125" style="63" customWidth="1"/>
    <col min="13" max="13" width="10.7109375" style="61" customWidth="1"/>
    <col min="14" max="14" width="12.28515625" style="61" customWidth="1"/>
    <col min="15" max="15" width="13.42578125" style="61" customWidth="1"/>
    <col min="16" max="16" width="10.7109375" style="61" customWidth="1"/>
  </cols>
  <sheetData>
    <row r="1" spans="1:16" ht="23.25" thickBot="1">
      <c r="A1" s="113" t="s">
        <v>278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68.25" customHeight="1" thickBot="1">
      <c r="A2" s="66" t="s">
        <v>39</v>
      </c>
      <c r="B2" s="67" t="s">
        <v>1</v>
      </c>
      <c r="C2" s="68" t="s">
        <v>3</v>
      </c>
      <c r="D2" s="67" t="s">
        <v>4</v>
      </c>
      <c r="E2" s="67" t="s">
        <v>5</v>
      </c>
      <c r="F2" s="67" t="s">
        <v>37</v>
      </c>
      <c r="G2" s="67" t="s">
        <v>40</v>
      </c>
      <c r="H2" s="67" t="s">
        <v>38</v>
      </c>
      <c r="I2" s="67" t="s">
        <v>7</v>
      </c>
      <c r="J2" s="67" t="s">
        <v>9</v>
      </c>
      <c r="K2" s="67" t="s">
        <v>10</v>
      </c>
      <c r="L2" s="67" t="s">
        <v>11</v>
      </c>
      <c r="M2" s="67" t="s">
        <v>12</v>
      </c>
      <c r="N2" s="67" t="s">
        <v>13</v>
      </c>
      <c r="O2" s="67" t="s">
        <v>14</v>
      </c>
      <c r="P2" s="103" t="s">
        <v>15</v>
      </c>
    </row>
    <row r="3" spans="1:16" ht="60" customHeight="1">
      <c r="A3" s="90">
        <v>1</v>
      </c>
      <c r="B3" s="12" t="s">
        <v>2</v>
      </c>
      <c r="C3" s="91" t="s">
        <v>259</v>
      </c>
      <c r="D3" s="92">
        <v>12757711</v>
      </c>
      <c r="E3" s="93"/>
      <c r="F3" s="94"/>
      <c r="G3" s="94"/>
      <c r="H3" s="97"/>
      <c r="I3" s="12" t="s">
        <v>8</v>
      </c>
      <c r="J3" s="91" t="s">
        <v>260</v>
      </c>
      <c r="K3" s="91" t="s">
        <v>261</v>
      </c>
      <c r="L3" s="95">
        <v>43325.375</v>
      </c>
      <c r="M3" s="94" t="s">
        <v>262</v>
      </c>
      <c r="N3" s="92">
        <v>127577.11</v>
      </c>
      <c r="O3" s="92">
        <v>637885.55000000005</v>
      </c>
      <c r="P3" s="104" t="s">
        <v>51</v>
      </c>
    </row>
    <row r="4" spans="1:16" ht="52.5" customHeight="1">
      <c r="A4" s="11">
        <f>A3+1</f>
        <v>2</v>
      </c>
      <c r="B4" s="6" t="s">
        <v>2</v>
      </c>
      <c r="C4" s="4" t="s">
        <v>263</v>
      </c>
      <c r="D4" s="8">
        <v>304676292</v>
      </c>
      <c r="E4" s="10"/>
      <c r="F4" s="9"/>
      <c r="G4" s="9"/>
      <c r="H4" s="100"/>
      <c r="I4" s="6" t="s">
        <v>8</v>
      </c>
      <c r="J4" s="4" t="s">
        <v>264</v>
      </c>
      <c r="K4" s="4" t="s">
        <v>261</v>
      </c>
      <c r="L4" s="5">
        <v>43325.447916666701</v>
      </c>
      <c r="M4" s="9" t="s">
        <v>265</v>
      </c>
      <c r="N4" s="8">
        <v>3046762.92</v>
      </c>
      <c r="O4" s="8">
        <v>30467629.199999999</v>
      </c>
      <c r="P4" s="107" t="s">
        <v>51</v>
      </c>
    </row>
    <row r="5" spans="1:16" ht="45" customHeight="1">
      <c r="A5" s="85">
        <f t="shared" ref="A5:A15" si="0">A4+1</f>
        <v>3</v>
      </c>
      <c r="B5" s="78" t="s">
        <v>2</v>
      </c>
      <c r="C5" s="86" t="s">
        <v>266</v>
      </c>
      <c r="D5" s="84">
        <v>12899030</v>
      </c>
      <c r="E5" s="79"/>
      <c r="F5" s="80"/>
      <c r="G5" s="80"/>
      <c r="H5" s="98"/>
      <c r="I5" s="78" t="s">
        <v>8</v>
      </c>
      <c r="J5" s="86" t="s">
        <v>267</v>
      </c>
      <c r="K5" s="86" t="s">
        <v>261</v>
      </c>
      <c r="L5" s="87">
        <v>43325.402777777803</v>
      </c>
      <c r="M5" s="80" t="s">
        <v>268</v>
      </c>
      <c r="N5" s="84">
        <v>64495.15</v>
      </c>
      <c r="O5" s="84">
        <v>644951.5</v>
      </c>
      <c r="P5" s="105" t="s">
        <v>51</v>
      </c>
    </row>
    <row r="6" spans="1:16" ht="52.5" customHeight="1">
      <c r="A6" s="85">
        <f t="shared" si="0"/>
        <v>4</v>
      </c>
      <c r="B6" s="75" t="s">
        <v>2</v>
      </c>
      <c r="C6" s="88" t="s">
        <v>269</v>
      </c>
      <c r="D6" s="83">
        <v>9121820</v>
      </c>
      <c r="E6" s="76"/>
      <c r="F6" s="77"/>
      <c r="G6" s="77"/>
      <c r="H6" s="99"/>
      <c r="I6" s="75" t="s">
        <v>8</v>
      </c>
      <c r="J6" s="88" t="s">
        <v>270</v>
      </c>
      <c r="K6" s="88" t="s">
        <v>261</v>
      </c>
      <c r="L6" s="89">
        <v>43325.399305555598</v>
      </c>
      <c r="M6" s="77" t="s">
        <v>271</v>
      </c>
      <c r="N6" s="83">
        <v>45609.1</v>
      </c>
      <c r="O6" s="83">
        <v>456091</v>
      </c>
      <c r="P6" s="106" t="s">
        <v>51</v>
      </c>
    </row>
    <row r="7" spans="1:16" ht="52.5" customHeight="1">
      <c r="A7" s="85">
        <f t="shared" si="0"/>
        <v>5</v>
      </c>
      <c r="B7" s="78" t="s">
        <v>2</v>
      </c>
      <c r="C7" s="86" t="s">
        <v>272</v>
      </c>
      <c r="D7" s="84">
        <v>10062284</v>
      </c>
      <c r="E7" s="79"/>
      <c r="F7" s="80"/>
      <c r="G7" s="80"/>
      <c r="H7" s="98"/>
      <c r="I7" s="78" t="s">
        <v>8</v>
      </c>
      <c r="J7" s="86" t="s">
        <v>273</v>
      </c>
      <c r="K7" s="86" t="s">
        <v>261</v>
      </c>
      <c r="L7" s="87">
        <v>43325.395833333299</v>
      </c>
      <c r="M7" s="80" t="s">
        <v>274</v>
      </c>
      <c r="N7" s="84">
        <v>100622.84</v>
      </c>
      <c r="O7" s="84">
        <v>503114.2</v>
      </c>
      <c r="P7" s="105" t="s">
        <v>51</v>
      </c>
    </row>
    <row r="8" spans="1:16" ht="52.5" customHeight="1">
      <c r="A8" s="11">
        <f t="shared" si="0"/>
        <v>6</v>
      </c>
      <c r="B8" s="6" t="s">
        <v>2</v>
      </c>
      <c r="C8" s="4" t="s">
        <v>275</v>
      </c>
      <c r="D8" s="8">
        <v>30862431</v>
      </c>
      <c r="E8" s="10"/>
      <c r="F8" s="9"/>
      <c r="G8" s="9"/>
      <c r="H8" s="100"/>
      <c r="I8" s="6" t="s">
        <v>8</v>
      </c>
      <c r="J8" s="4" t="s">
        <v>276</v>
      </c>
      <c r="K8" s="4" t="s">
        <v>261</v>
      </c>
      <c r="L8" s="5">
        <v>43325.392361111102</v>
      </c>
      <c r="M8" s="9" t="s">
        <v>277</v>
      </c>
      <c r="N8" s="8">
        <v>308624.31</v>
      </c>
      <c r="O8" s="8">
        <v>1543121.55</v>
      </c>
      <c r="P8" s="107" t="s">
        <v>51</v>
      </c>
    </row>
    <row r="9" spans="1:16" ht="52.5" customHeight="1">
      <c r="A9" s="85">
        <f t="shared" si="0"/>
        <v>7</v>
      </c>
      <c r="B9" s="78" t="s">
        <v>47</v>
      </c>
      <c r="C9" s="7" t="s">
        <v>257</v>
      </c>
      <c r="D9" s="8">
        <v>29702560</v>
      </c>
      <c r="E9" s="8">
        <v>28068917</v>
      </c>
      <c r="F9" s="35">
        <f t="shared" ref="F9" si="1">100%-E9/D9</f>
        <v>5.5000074067689808E-2</v>
      </c>
      <c r="G9" s="27">
        <f t="shared" ref="G9" si="2">D9-E9</f>
        <v>1633643</v>
      </c>
      <c r="H9" s="100"/>
      <c r="I9" s="6" t="s">
        <v>8</v>
      </c>
      <c r="J9" s="4" t="s">
        <v>256</v>
      </c>
      <c r="K9" s="4" t="s">
        <v>236</v>
      </c>
      <c r="L9" s="5">
        <v>43304.420138888898</v>
      </c>
      <c r="M9" s="9" t="s">
        <v>255</v>
      </c>
      <c r="N9" s="8">
        <v>297025.59999999998</v>
      </c>
      <c r="O9" s="8">
        <v>1485128</v>
      </c>
      <c r="P9" s="107" t="s">
        <v>51</v>
      </c>
    </row>
    <row r="10" spans="1:16" ht="52.5" customHeight="1">
      <c r="A10" s="85">
        <f t="shared" si="0"/>
        <v>8</v>
      </c>
      <c r="B10" s="78" t="s">
        <v>47</v>
      </c>
      <c r="C10" s="81" t="s">
        <v>254</v>
      </c>
      <c r="D10" s="83">
        <v>38588696.899999999</v>
      </c>
      <c r="E10" s="83">
        <v>18329623.449999999</v>
      </c>
      <c r="F10" s="35">
        <f t="shared" ref="F10" si="3">100%-E10/D10</f>
        <v>0.52500019636579132</v>
      </c>
      <c r="G10" s="27">
        <f t="shared" ref="G10" si="4">D10-E10</f>
        <v>20259073.449999999</v>
      </c>
      <c r="H10" s="99"/>
      <c r="I10" s="75" t="s">
        <v>8</v>
      </c>
      <c r="J10" s="4" t="s">
        <v>253</v>
      </c>
      <c r="K10" s="4" t="s">
        <v>236</v>
      </c>
      <c r="L10" s="5">
        <v>43304.413194444402</v>
      </c>
      <c r="M10" s="77" t="s">
        <v>252</v>
      </c>
      <c r="N10" s="83">
        <v>385886.97</v>
      </c>
      <c r="O10" s="83">
        <v>3858869.69</v>
      </c>
      <c r="P10" s="106" t="s">
        <v>51</v>
      </c>
    </row>
    <row r="11" spans="1:16" s="3" customFormat="1" ht="52.5" customHeight="1">
      <c r="A11" s="85">
        <f>A10+1</f>
        <v>9</v>
      </c>
      <c r="B11" s="75" t="s">
        <v>2</v>
      </c>
      <c r="C11" s="81" t="s">
        <v>251</v>
      </c>
      <c r="D11" s="83">
        <v>337335072</v>
      </c>
      <c r="E11" s="83">
        <v>0</v>
      </c>
      <c r="F11" s="77"/>
      <c r="G11" s="77"/>
      <c r="H11" s="99"/>
      <c r="I11" s="75" t="s">
        <v>8</v>
      </c>
      <c r="J11" s="4" t="s">
        <v>250</v>
      </c>
      <c r="K11" s="4" t="s">
        <v>249</v>
      </c>
      <c r="L11" s="5">
        <v>43311.378472222197</v>
      </c>
      <c r="M11" s="77" t="s">
        <v>248</v>
      </c>
      <c r="N11" s="83">
        <v>3373350.72</v>
      </c>
      <c r="O11" s="83">
        <v>33733507.200000003</v>
      </c>
      <c r="P11" s="106" t="s">
        <v>51</v>
      </c>
    </row>
    <row r="12" spans="1:16" ht="52.5" customHeight="1">
      <c r="A12" s="85">
        <f t="shared" si="0"/>
        <v>10</v>
      </c>
      <c r="B12" s="78" t="s">
        <v>47</v>
      </c>
      <c r="C12" s="82" t="s">
        <v>247</v>
      </c>
      <c r="D12" s="84">
        <v>280957110</v>
      </c>
      <c r="E12" s="84">
        <v>279552324.44999999</v>
      </c>
      <c r="F12" s="35">
        <f t="shared" ref="F12" si="5">100%-E12/D12</f>
        <v>5.0000000000000044E-3</v>
      </c>
      <c r="G12" s="27">
        <f t="shared" ref="G12" si="6">D12-E12</f>
        <v>1404785.5500000119</v>
      </c>
      <c r="H12" s="98"/>
      <c r="I12" s="78" t="s">
        <v>8</v>
      </c>
      <c r="J12" s="86" t="s">
        <v>246</v>
      </c>
      <c r="K12" s="86" t="s">
        <v>236</v>
      </c>
      <c r="L12" s="87">
        <v>43304.4375</v>
      </c>
      <c r="M12" s="80" t="s">
        <v>245</v>
      </c>
      <c r="N12" s="84">
        <v>2809571.1</v>
      </c>
      <c r="O12" s="84">
        <v>28095711</v>
      </c>
      <c r="P12" s="105" t="s">
        <v>51</v>
      </c>
    </row>
    <row r="13" spans="1:16" s="3" customFormat="1" ht="52.5" customHeight="1">
      <c r="A13" s="85">
        <f t="shared" si="0"/>
        <v>11</v>
      </c>
      <c r="B13" s="78" t="s">
        <v>47</v>
      </c>
      <c r="C13" s="7" t="s">
        <v>244</v>
      </c>
      <c r="D13" s="84">
        <v>32878072</v>
      </c>
      <c r="E13" s="84">
        <v>31069778.039999999</v>
      </c>
      <c r="F13" s="35">
        <f t="shared" ref="F13" si="7">100%-E13/D13</f>
        <v>5.5000000000000049E-2</v>
      </c>
      <c r="G13" s="27">
        <f t="shared" ref="G13" si="8">D13-E13</f>
        <v>1808293.9600000009</v>
      </c>
      <c r="H13" s="101" t="s">
        <v>258</v>
      </c>
      <c r="I13" s="78" t="s">
        <v>8</v>
      </c>
      <c r="J13" s="86" t="s">
        <v>243</v>
      </c>
      <c r="K13" s="86" t="s">
        <v>242</v>
      </c>
      <c r="L13" s="87">
        <v>43276.388888888898</v>
      </c>
      <c r="M13" s="80" t="s">
        <v>241</v>
      </c>
      <c r="N13" s="84">
        <v>328780.71999999997</v>
      </c>
      <c r="O13" s="84">
        <v>1643903.6</v>
      </c>
      <c r="P13" s="105" t="s">
        <v>51</v>
      </c>
    </row>
    <row r="14" spans="1:16" s="3" customFormat="1" ht="57.75" customHeight="1">
      <c r="A14" s="85">
        <f t="shared" si="0"/>
        <v>12</v>
      </c>
      <c r="B14" s="70" t="s">
        <v>2</v>
      </c>
      <c r="C14" s="71" t="s">
        <v>240</v>
      </c>
      <c r="D14" s="72">
        <v>62182511</v>
      </c>
      <c r="E14" s="72">
        <v>0</v>
      </c>
      <c r="F14" s="73"/>
      <c r="G14" s="73"/>
      <c r="H14" s="102"/>
      <c r="I14" s="70" t="s">
        <v>8</v>
      </c>
      <c r="J14" s="71" t="s">
        <v>239</v>
      </c>
      <c r="K14" s="71" t="s">
        <v>249</v>
      </c>
      <c r="L14" s="74">
        <v>43311.427083333336</v>
      </c>
      <c r="M14" s="73" t="s">
        <v>238</v>
      </c>
      <c r="N14" s="72">
        <v>621825.11</v>
      </c>
      <c r="O14" s="72">
        <v>6218251.0999999996</v>
      </c>
      <c r="P14" s="108" t="s">
        <v>51</v>
      </c>
    </row>
    <row r="15" spans="1:16" s="3" customFormat="1" ht="56.25" customHeight="1">
      <c r="A15" s="85">
        <f t="shared" si="0"/>
        <v>13</v>
      </c>
      <c r="B15" s="78" t="s">
        <v>47</v>
      </c>
      <c r="C15" s="7" t="s">
        <v>224</v>
      </c>
      <c r="D15" s="8">
        <v>223024565</v>
      </c>
      <c r="E15" s="8">
        <f>D15</f>
        <v>223024565</v>
      </c>
      <c r="F15" s="35">
        <f t="shared" ref="F15" si="9">100%-E15/D15</f>
        <v>0</v>
      </c>
      <c r="G15" s="27">
        <f t="shared" ref="G15" si="10">D15-E15</f>
        <v>0</v>
      </c>
      <c r="H15" s="31" t="s">
        <v>228</v>
      </c>
      <c r="I15" s="6" t="s">
        <v>8</v>
      </c>
      <c r="J15" s="4" t="s">
        <v>225</v>
      </c>
      <c r="K15" s="4" t="s">
        <v>236</v>
      </c>
      <c r="L15" s="5" t="s">
        <v>237</v>
      </c>
      <c r="M15" s="9" t="s">
        <v>226</v>
      </c>
      <c r="N15" s="8">
        <v>2230245.65</v>
      </c>
      <c r="O15" s="8">
        <v>22302456.5</v>
      </c>
      <c r="P15" s="107" t="s">
        <v>51</v>
      </c>
    </row>
    <row r="16" spans="1:16" s="3" customFormat="1" ht="43.5" customHeight="1">
      <c r="A16" s="11">
        <f>A15+1</f>
        <v>14</v>
      </c>
      <c r="B16" s="6" t="s">
        <v>47</v>
      </c>
      <c r="C16" s="7" t="s">
        <v>215</v>
      </c>
      <c r="D16" s="8">
        <v>97370749</v>
      </c>
      <c r="E16" s="10">
        <v>81791429</v>
      </c>
      <c r="F16" s="35">
        <f t="shared" ref="F16" si="11">100%-E16/D16</f>
        <v>0.16000000164320394</v>
      </c>
      <c r="G16" s="27">
        <f t="shared" ref="G16" si="12">D16-E16</f>
        <v>15579320</v>
      </c>
      <c r="H16" s="32" t="s">
        <v>227</v>
      </c>
      <c r="I16" s="6" t="s">
        <v>8</v>
      </c>
      <c r="J16" s="4" t="s">
        <v>214</v>
      </c>
      <c r="K16" s="4" t="s">
        <v>200</v>
      </c>
      <c r="L16" s="5">
        <v>43241.454861111102</v>
      </c>
      <c r="M16" s="9" t="s">
        <v>213</v>
      </c>
      <c r="N16" s="8">
        <v>973707.49</v>
      </c>
      <c r="O16" s="8">
        <v>9737074.9000000004</v>
      </c>
      <c r="P16" s="107" t="s">
        <v>51</v>
      </c>
    </row>
    <row r="17" spans="1:16" s="3" customFormat="1" ht="43.5" customHeight="1">
      <c r="A17" s="11">
        <f>A16+1</f>
        <v>15</v>
      </c>
      <c r="B17" s="24" t="s">
        <v>47</v>
      </c>
      <c r="C17" s="28" t="s">
        <v>230</v>
      </c>
      <c r="D17" s="27">
        <v>70231883</v>
      </c>
      <c r="E17" s="27">
        <v>69178404.739999995</v>
      </c>
      <c r="F17" s="35">
        <f t="shared" ref="F17" si="13">100%-E17/D17</f>
        <v>1.500000021357828E-2</v>
      </c>
      <c r="G17" s="27">
        <f t="shared" ref="G17" si="14">D17-E17</f>
        <v>1053478.2600000054</v>
      </c>
      <c r="H17" s="36" t="s">
        <v>233</v>
      </c>
      <c r="I17" s="24" t="s">
        <v>8</v>
      </c>
      <c r="J17" s="25" t="s">
        <v>231</v>
      </c>
      <c r="K17" s="25" t="s">
        <v>200</v>
      </c>
      <c r="L17" s="26">
        <v>43241.388888888891</v>
      </c>
      <c r="M17" s="37" t="s">
        <v>232</v>
      </c>
      <c r="N17" s="27">
        <v>1189635.18</v>
      </c>
      <c r="O17" s="27">
        <v>11896351.800000001</v>
      </c>
      <c r="P17" s="109" t="s">
        <v>51</v>
      </c>
    </row>
    <row r="18" spans="1:16" s="3" customFormat="1" ht="54" customHeight="1">
      <c r="A18" s="11">
        <f>A17+1</f>
        <v>16</v>
      </c>
      <c r="B18" s="78" t="s">
        <v>47</v>
      </c>
      <c r="C18" s="25" t="s">
        <v>215</v>
      </c>
      <c r="D18" s="27">
        <v>97370749</v>
      </c>
      <c r="E18" s="27">
        <v>82278282.75</v>
      </c>
      <c r="F18" s="35">
        <f t="shared" ref="F18" si="15">100%-E18/D18</f>
        <v>0.15500000159185379</v>
      </c>
      <c r="G18" s="27">
        <f t="shared" ref="G18" si="16">D18-E18</f>
        <v>15092466.25</v>
      </c>
      <c r="H18" s="30" t="s">
        <v>227</v>
      </c>
      <c r="I18" s="24" t="s">
        <v>8</v>
      </c>
      <c r="J18" s="25" t="s">
        <v>214</v>
      </c>
      <c r="K18" s="25" t="s">
        <v>200</v>
      </c>
      <c r="L18" s="26">
        <v>43241.454861111102</v>
      </c>
      <c r="M18" s="23" t="s">
        <v>213</v>
      </c>
      <c r="N18" s="27">
        <v>973707.49</v>
      </c>
      <c r="O18" s="27">
        <v>9737074.9000000004</v>
      </c>
      <c r="P18" s="109" t="s">
        <v>51</v>
      </c>
    </row>
    <row r="19" spans="1:16" ht="43.5" customHeight="1">
      <c r="A19" s="11">
        <f>A18+1</f>
        <v>17</v>
      </c>
      <c r="B19" s="6" t="s">
        <v>47</v>
      </c>
      <c r="C19" s="4" t="s">
        <v>207</v>
      </c>
      <c r="D19" s="38">
        <v>47566579</v>
      </c>
      <c r="E19" s="38">
        <f>D19</f>
        <v>47566579</v>
      </c>
      <c r="F19" s="35">
        <f t="shared" ref="F19" si="17">100%-E19/D19</f>
        <v>0</v>
      </c>
      <c r="G19" s="27">
        <f t="shared" ref="G19" si="18">D19-E19</f>
        <v>0</v>
      </c>
      <c r="H19" s="39" t="s">
        <v>155</v>
      </c>
      <c r="I19" s="40" t="s">
        <v>8</v>
      </c>
      <c r="J19" s="4" t="s">
        <v>206</v>
      </c>
      <c r="K19" s="4" t="s">
        <v>200</v>
      </c>
      <c r="L19" s="5">
        <v>43241.385416666701</v>
      </c>
      <c r="M19" s="9" t="s">
        <v>205</v>
      </c>
      <c r="N19" s="8">
        <v>475665.79</v>
      </c>
      <c r="O19" s="8">
        <v>4756657.9000000004</v>
      </c>
      <c r="P19" s="107" t="s">
        <v>51</v>
      </c>
    </row>
    <row r="20" spans="1:16" ht="43.5" customHeight="1">
      <c r="A20" s="29">
        <f t="shared" ref="A20:A21" si="19">A19+1</f>
        <v>18</v>
      </c>
      <c r="B20" s="6" t="s">
        <v>47</v>
      </c>
      <c r="C20" s="4" t="s">
        <v>204</v>
      </c>
      <c r="D20" s="38">
        <v>17803105.379999999</v>
      </c>
      <c r="E20" s="38">
        <v>12300000</v>
      </c>
      <c r="F20" s="35">
        <f t="shared" ref="F20" si="20">100%-E20/D20</f>
        <v>0.30910929652655905</v>
      </c>
      <c r="G20" s="27">
        <f t="shared" ref="G20" si="21">D20-E20</f>
        <v>5503105.379999999</v>
      </c>
      <c r="H20" s="39" t="s">
        <v>223</v>
      </c>
      <c r="I20" s="40" t="s">
        <v>8</v>
      </c>
      <c r="J20" s="4" t="s">
        <v>203</v>
      </c>
      <c r="K20" s="4" t="s">
        <v>200</v>
      </c>
      <c r="L20" s="5" t="s">
        <v>216</v>
      </c>
      <c r="M20" s="9" t="s">
        <v>202</v>
      </c>
      <c r="N20" s="8">
        <v>178031.05</v>
      </c>
      <c r="O20" s="8">
        <v>1780310.54</v>
      </c>
      <c r="P20" s="107" t="s">
        <v>51</v>
      </c>
    </row>
    <row r="21" spans="1:16" ht="50.25" customHeight="1">
      <c r="A21" s="29">
        <f t="shared" si="19"/>
        <v>19</v>
      </c>
      <c r="B21" s="78" t="s">
        <v>47</v>
      </c>
      <c r="C21" s="4" t="s">
        <v>198</v>
      </c>
      <c r="D21" s="8">
        <v>27338013</v>
      </c>
      <c r="E21" s="8">
        <v>27201322.93</v>
      </c>
      <c r="F21" s="35">
        <f t="shared" ref="F21" si="22">100%-E21/D21</f>
        <v>5.000000182895481E-3</v>
      </c>
      <c r="G21" s="27">
        <f t="shared" ref="G21" si="23">D21-E21</f>
        <v>136690.0700000003</v>
      </c>
      <c r="H21" s="31" t="s">
        <v>220</v>
      </c>
      <c r="I21" s="6" t="s">
        <v>8</v>
      </c>
      <c r="J21" s="4" t="s">
        <v>199</v>
      </c>
      <c r="K21" s="4" t="s">
        <v>200</v>
      </c>
      <c r="L21" s="5">
        <v>43241</v>
      </c>
      <c r="M21" s="9" t="s">
        <v>201</v>
      </c>
      <c r="N21" s="8">
        <v>273380.13</v>
      </c>
      <c r="O21" s="8">
        <v>1366900.65</v>
      </c>
      <c r="P21" s="107" t="s">
        <v>51</v>
      </c>
    </row>
    <row r="22" spans="1:16" ht="55.5" customHeight="1">
      <c r="A22" s="11">
        <f>A21+1</f>
        <v>20</v>
      </c>
      <c r="B22" s="6" t="s">
        <v>2</v>
      </c>
      <c r="C22" s="7" t="s">
        <v>195</v>
      </c>
      <c r="D22" s="8">
        <v>33188590</v>
      </c>
      <c r="E22" s="8">
        <v>33022647.050000001</v>
      </c>
      <c r="F22" s="35">
        <f t="shared" ref="F22" si="24">100%-E22/D22</f>
        <v>5.0000000000000044E-3</v>
      </c>
      <c r="G22" s="27">
        <f t="shared" ref="G22" si="25">D22-E22</f>
        <v>165942.94999999925</v>
      </c>
      <c r="H22" s="31" t="s">
        <v>228</v>
      </c>
      <c r="I22" s="6" t="s">
        <v>8</v>
      </c>
      <c r="J22" s="4" t="s">
        <v>194</v>
      </c>
      <c r="K22" s="4" t="s">
        <v>200</v>
      </c>
      <c r="L22" s="5" t="s">
        <v>217</v>
      </c>
      <c r="M22" s="9" t="s">
        <v>193</v>
      </c>
      <c r="N22" s="8">
        <v>331885.90000000002</v>
      </c>
      <c r="O22" s="8">
        <v>1659429.5</v>
      </c>
      <c r="P22" s="107" t="s">
        <v>51</v>
      </c>
    </row>
    <row r="23" spans="1:16" ht="42" customHeight="1">
      <c r="A23" s="11">
        <f>A22+1</f>
        <v>21</v>
      </c>
      <c r="B23" s="6" t="s">
        <v>47</v>
      </c>
      <c r="C23" s="7" t="s">
        <v>192</v>
      </c>
      <c r="D23" s="8">
        <v>15042849</v>
      </c>
      <c r="E23" s="8">
        <v>13237706</v>
      </c>
      <c r="F23" s="17">
        <f t="shared" ref="F23" si="26">100%-E23/D23</f>
        <v>0.12000007445398142</v>
      </c>
      <c r="G23" s="8">
        <f t="shared" ref="G23" si="27">D23-E23</f>
        <v>1805143</v>
      </c>
      <c r="H23" s="31" t="s">
        <v>219</v>
      </c>
      <c r="I23" s="6" t="s">
        <v>8</v>
      </c>
      <c r="J23" s="4" t="s">
        <v>191</v>
      </c>
      <c r="K23" s="4" t="s">
        <v>165</v>
      </c>
      <c r="L23" s="5">
        <v>43234</v>
      </c>
      <c r="M23" s="9" t="s">
        <v>190</v>
      </c>
      <c r="N23" s="8">
        <v>150428.49</v>
      </c>
      <c r="O23" s="8">
        <v>752142.45</v>
      </c>
      <c r="P23" s="107" t="s">
        <v>51</v>
      </c>
    </row>
    <row r="24" spans="1:16" ht="42" customHeight="1">
      <c r="A24" s="11">
        <f>A23+1</f>
        <v>22</v>
      </c>
      <c r="B24" s="6" t="s">
        <v>47</v>
      </c>
      <c r="C24" s="7" t="s">
        <v>189</v>
      </c>
      <c r="D24" s="8">
        <v>35582275</v>
      </c>
      <c r="E24" s="114" t="s">
        <v>234</v>
      </c>
      <c r="F24" s="115"/>
      <c r="G24" s="115"/>
      <c r="H24" s="116"/>
      <c r="I24" s="6" t="s">
        <v>8</v>
      </c>
      <c r="J24" s="4" t="s">
        <v>188</v>
      </c>
      <c r="K24" s="4" t="s">
        <v>165</v>
      </c>
      <c r="L24" s="5">
        <v>43234</v>
      </c>
      <c r="M24" s="9" t="s">
        <v>187</v>
      </c>
      <c r="N24" s="8">
        <v>355822.75</v>
      </c>
      <c r="O24" s="8">
        <v>1779113.75</v>
      </c>
      <c r="P24" s="107" t="s">
        <v>51</v>
      </c>
    </row>
    <row r="25" spans="1:16" ht="42" customHeight="1">
      <c r="A25" s="11">
        <f>A24+1</f>
        <v>23</v>
      </c>
      <c r="B25" s="6" t="s">
        <v>47</v>
      </c>
      <c r="C25" s="7" t="s">
        <v>186</v>
      </c>
      <c r="D25" s="8">
        <v>56533247</v>
      </c>
      <c r="E25" s="69">
        <v>44661265.119999997</v>
      </c>
      <c r="F25" s="35">
        <f t="shared" ref="F25" si="28">100%-E25/D25</f>
        <v>0.21000000017688714</v>
      </c>
      <c r="G25" s="27">
        <f t="shared" ref="G25" si="29">D25-E25</f>
        <v>11871981.880000003</v>
      </c>
      <c r="H25" s="30" t="s">
        <v>220</v>
      </c>
      <c r="I25" s="6" t="s">
        <v>8</v>
      </c>
      <c r="J25" s="4" t="s">
        <v>185</v>
      </c>
      <c r="K25" s="4" t="s">
        <v>165</v>
      </c>
      <c r="L25" s="5">
        <v>43234</v>
      </c>
      <c r="M25" s="9" t="s">
        <v>184</v>
      </c>
      <c r="N25" s="8">
        <v>565332.47</v>
      </c>
      <c r="O25" s="8">
        <v>5653324.7000000002</v>
      </c>
      <c r="P25" s="107" t="s">
        <v>51</v>
      </c>
    </row>
    <row r="26" spans="1:16" ht="51" customHeight="1">
      <c r="A26" s="11">
        <f t="shared" ref="A26:A30" si="30">A25+1</f>
        <v>24</v>
      </c>
      <c r="B26" s="6" t="s">
        <v>47</v>
      </c>
      <c r="C26" s="7" t="s">
        <v>183</v>
      </c>
      <c r="D26" s="8">
        <v>29407206</v>
      </c>
      <c r="E26" s="8">
        <v>29260169.969999999</v>
      </c>
      <c r="F26" s="35">
        <f t="shared" ref="F26" si="31">100%-E26/D26</f>
        <v>5.0000000000000044E-3</v>
      </c>
      <c r="G26" s="27">
        <f t="shared" ref="G26" si="32">D26-E26</f>
        <v>147036.03000000119</v>
      </c>
      <c r="H26" s="31" t="s">
        <v>228</v>
      </c>
      <c r="I26" s="6" t="s">
        <v>8</v>
      </c>
      <c r="J26" s="4" t="s">
        <v>182</v>
      </c>
      <c r="K26" s="4" t="s">
        <v>208</v>
      </c>
      <c r="L26" s="5" t="s">
        <v>218</v>
      </c>
      <c r="M26" s="9" t="s">
        <v>181</v>
      </c>
      <c r="N26" s="8">
        <v>294072.06</v>
      </c>
      <c r="O26" s="8">
        <v>1470360.3</v>
      </c>
      <c r="P26" s="107" t="s">
        <v>51</v>
      </c>
    </row>
    <row r="27" spans="1:16" ht="42" customHeight="1">
      <c r="A27" s="11">
        <f t="shared" si="30"/>
        <v>25</v>
      </c>
      <c r="B27" s="6" t="s">
        <v>47</v>
      </c>
      <c r="C27" s="7" t="s">
        <v>180</v>
      </c>
      <c r="D27" s="8">
        <v>50577514</v>
      </c>
      <c r="E27" s="8">
        <v>38186024</v>
      </c>
      <c r="F27" s="35">
        <f t="shared" ref="F27" si="33">100%-E27/D27</f>
        <v>0.24499998161238212</v>
      </c>
      <c r="G27" s="27">
        <f t="shared" ref="G27" si="34">D27-E27</f>
        <v>12391490</v>
      </c>
      <c r="H27" s="32" t="s">
        <v>235</v>
      </c>
      <c r="I27" s="6" t="s">
        <v>8</v>
      </c>
      <c r="J27" s="4" t="s">
        <v>179</v>
      </c>
      <c r="K27" s="4" t="s">
        <v>208</v>
      </c>
      <c r="L27" s="5" t="s">
        <v>209</v>
      </c>
      <c r="M27" s="9" t="s">
        <v>178</v>
      </c>
      <c r="N27" s="8">
        <v>505775.14</v>
      </c>
      <c r="O27" s="8">
        <v>5057751.4000000004</v>
      </c>
      <c r="P27" s="107" t="s">
        <v>51</v>
      </c>
    </row>
    <row r="28" spans="1:16" ht="42" customHeight="1">
      <c r="A28" s="11">
        <f t="shared" si="30"/>
        <v>26</v>
      </c>
      <c r="B28" s="6" t="s">
        <v>47</v>
      </c>
      <c r="C28" s="28" t="s">
        <v>177</v>
      </c>
      <c r="D28" s="27">
        <v>97239393</v>
      </c>
      <c r="E28" s="27">
        <v>81681089.959999993</v>
      </c>
      <c r="F28" s="35">
        <f t="shared" ref="F28" si="35">100%-E28/D28</f>
        <v>0.16000000164542372</v>
      </c>
      <c r="G28" s="27">
        <f t="shared" ref="G28" si="36">D28-E28</f>
        <v>15558303.040000007</v>
      </c>
      <c r="H28" s="30" t="s">
        <v>221</v>
      </c>
      <c r="I28" s="24" t="s">
        <v>8</v>
      </c>
      <c r="J28" s="25" t="s">
        <v>176</v>
      </c>
      <c r="K28" s="25" t="s">
        <v>172</v>
      </c>
      <c r="L28" s="26" t="s">
        <v>210</v>
      </c>
      <c r="M28" s="23" t="s">
        <v>175</v>
      </c>
      <c r="N28" s="22">
        <v>972393.93</v>
      </c>
      <c r="O28" s="22">
        <v>9723939.3000000007</v>
      </c>
      <c r="P28" s="109" t="s">
        <v>51</v>
      </c>
    </row>
    <row r="29" spans="1:16" ht="49.5" customHeight="1">
      <c r="A29" s="11">
        <f t="shared" si="30"/>
        <v>27</v>
      </c>
      <c r="B29" s="6" t="s">
        <v>47</v>
      </c>
      <c r="C29" s="7" t="s">
        <v>174</v>
      </c>
      <c r="D29" s="8">
        <v>130466266</v>
      </c>
      <c r="E29" s="16">
        <v>128509272.01000001</v>
      </c>
      <c r="F29" s="35">
        <f t="shared" ref="F29" si="37">100%-E29/D29</f>
        <v>1.5000000000000013E-2</v>
      </c>
      <c r="G29" s="27">
        <f t="shared" ref="G29" si="38">D29-E29</f>
        <v>1956993.9899999946</v>
      </c>
      <c r="H29" s="112" t="s">
        <v>229</v>
      </c>
      <c r="I29" s="6" t="s">
        <v>8</v>
      </c>
      <c r="J29" s="4" t="s">
        <v>173</v>
      </c>
      <c r="K29" s="4" t="s">
        <v>200</v>
      </c>
      <c r="L29" s="5" t="s">
        <v>211</v>
      </c>
      <c r="M29" s="9" t="s">
        <v>171</v>
      </c>
      <c r="N29" s="10">
        <v>1304662.6599999999</v>
      </c>
      <c r="O29" s="10">
        <v>13046626.6</v>
      </c>
      <c r="P29" s="107" t="s">
        <v>51</v>
      </c>
    </row>
    <row r="30" spans="1:16" ht="52.5" customHeight="1">
      <c r="A30" s="11">
        <f t="shared" si="30"/>
        <v>28</v>
      </c>
      <c r="B30" s="6" t="s">
        <v>47</v>
      </c>
      <c r="C30" s="4" t="s">
        <v>170</v>
      </c>
      <c r="D30" s="8">
        <v>34425730</v>
      </c>
      <c r="E30" s="8">
        <v>34253601.350000001</v>
      </c>
      <c r="F30" s="35">
        <f t="shared" ref="F30" si="39">100%-E30/D30</f>
        <v>5.0000000000000044E-3</v>
      </c>
      <c r="G30" s="27">
        <f t="shared" ref="G30" si="40">D30-E30</f>
        <v>172128.64999999851</v>
      </c>
      <c r="H30" s="31" t="s">
        <v>222</v>
      </c>
      <c r="I30" s="6" t="s">
        <v>8</v>
      </c>
      <c r="J30" s="4" t="s">
        <v>169</v>
      </c>
      <c r="K30" s="4" t="s">
        <v>165</v>
      </c>
      <c r="L30" s="5">
        <v>43234.427083333299</v>
      </c>
      <c r="M30" s="9" t="s">
        <v>168</v>
      </c>
      <c r="N30" s="10">
        <v>344257.3</v>
      </c>
      <c r="O30" s="10">
        <v>1721286.5</v>
      </c>
      <c r="P30" s="107" t="s">
        <v>51</v>
      </c>
    </row>
    <row r="31" spans="1:16" ht="45.75" customHeight="1">
      <c r="A31" s="29">
        <f>A30+1</f>
        <v>29</v>
      </c>
      <c r="B31" s="40" t="s">
        <v>2</v>
      </c>
      <c r="C31" s="4" t="s">
        <v>167</v>
      </c>
      <c r="D31" s="8">
        <v>50534757</v>
      </c>
      <c r="E31" s="8">
        <v>50282083.210000001</v>
      </c>
      <c r="F31" s="35">
        <f t="shared" ref="F31" si="41">100%-E31/D31</f>
        <v>5.0000000989417481E-3</v>
      </c>
      <c r="G31" s="27">
        <f t="shared" ref="G31" si="42">D31-E31</f>
        <v>252673.78999999911</v>
      </c>
      <c r="H31" s="32" t="s">
        <v>147</v>
      </c>
      <c r="I31" s="6" t="s">
        <v>8</v>
      </c>
      <c r="J31" s="4" t="s">
        <v>166</v>
      </c>
      <c r="K31" s="4" t="s">
        <v>200</v>
      </c>
      <c r="L31" s="5" t="s">
        <v>212</v>
      </c>
      <c r="M31" s="9" t="s">
        <v>164</v>
      </c>
      <c r="N31" s="10">
        <v>505347.57</v>
      </c>
      <c r="O31" s="10">
        <v>5053475.7</v>
      </c>
      <c r="P31" s="107" t="s">
        <v>51</v>
      </c>
    </row>
    <row r="32" spans="1:16" ht="57" customHeight="1">
      <c r="A32" s="29">
        <f t="shared" ref="A32:A33" si="43">A31+1</f>
        <v>30</v>
      </c>
      <c r="B32" s="6" t="s">
        <v>47</v>
      </c>
      <c r="C32" s="4" t="s">
        <v>163</v>
      </c>
      <c r="D32" s="8">
        <v>9622097</v>
      </c>
      <c r="E32" s="8">
        <f>D32</f>
        <v>9622097</v>
      </c>
      <c r="F32" s="35">
        <f t="shared" ref="F32:F37" si="44">100%-E32/D32</f>
        <v>0</v>
      </c>
      <c r="G32" s="27">
        <f t="shared" ref="G32:G37" si="45">D32-E32</f>
        <v>0</v>
      </c>
      <c r="H32" s="32" t="s">
        <v>196</v>
      </c>
      <c r="I32" s="6" t="s">
        <v>8</v>
      </c>
      <c r="J32" s="4" t="s">
        <v>162</v>
      </c>
      <c r="K32" s="4" t="s">
        <v>161</v>
      </c>
      <c r="L32" s="5">
        <v>43206.447916666701</v>
      </c>
      <c r="M32" s="9" t="s">
        <v>160</v>
      </c>
      <c r="N32" s="10">
        <v>96220.97</v>
      </c>
      <c r="O32" s="10">
        <v>481104.85</v>
      </c>
      <c r="P32" s="107" t="s">
        <v>51</v>
      </c>
    </row>
    <row r="33" spans="1:16" ht="51" customHeight="1">
      <c r="A33" s="41">
        <f t="shared" si="43"/>
        <v>31</v>
      </c>
      <c r="B33" s="6" t="s">
        <v>47</v>
      </c>
      <c r="C33" s="28" t="s">
        <v>159</v>
      </c>
      <c r="D33" s="27">
        <v>499211</v>
      </c>
      <c r="E33" s="27">
        <f>D33</f>
        <v>499211</v>
      </c>
      <c r="F33" s="35">
        <f t="shared" si="44"/>
        <v>0</v>
      </c>
      <c r="G33" s="27">
        <f t="shared" si="45"/>
        <v>0</v>
      </c>
      <c r="H33" s="42" t="s">
        <v>155</v>
      </c>
      <c r="I33" s="24" t="s">
        <v>8</v>
      </c>
      <c r="J33" s="25" t="s">
        <v>158</v>
      </c>
      <c r="K33" s="25" t="s">
        <v>157</v>
      </c>
      <c r="L33" s="26">
        <v>43195.472222222197</v>
      </c>
      <c r="M33" s="23" t="s">
        <v>156</v>
      </c>
      <c r="N33" s="22">
        <v>4992.1099999999997</v>
      </c>
      <c r="O33" s="22">
        <v>24960.55</v>
      </c>
      <c r="P33" s="107" t="s">
        <v>51</v>
      </c>
    </row>
    <row r="34" spans="1:16" ht="51" customHeight="1">
      <c r="A34" s="11">
        <f>A33+1</f>
        <v>32</v>
      </c>
      <c r="B34" s="6" t="s">
        <v>47</v>
      </c>
      <c r="C34" s="28" t="s">
        <v>134</v>
      </c>
      <c r="D34" s="27">
        <v>564227839</v>
      </c>
      <c r="E34" s="27">
        <v>425991241.60000002</v>
      </c>
      <c r="F34" s="35">
        <f t="shared" si="44"/>
        <v>0.2450013768285545</v>
      </c>
      <c r="G34" s="27">
        <f t="shared" si="45"/>
        <v>138236597.39999998</v>
      </c>
      <c r="H34" s="42" t="s">
        <v>155</v>
      </c>
      <c r="I34" s="24" t="s">
        <v>8</v>
      </c>
      <c r="J34" s="25" t="s">
        <v>133</v>
      </c>
      <c r="K34" s="25" t="s">
        <v>132</v>
      </c>
      <c r="L34" s="26">
        <v>43185.423611111102</v>
      </c>
      <c r="M34" s="23" t="s">
        <v>131</v>
      </c>
      <c r="N34" s="22">
        <v>5642278.3899999997</v>
      </c>
      <c r="O34" s="22">
        <v>56422783.899999999</v>
      </c>
      <c r="P34" s="109" t="s">
        <v>51</v>
      </c>
    </row>
    <row r="35" spans="1:16" ht="51" customHeight="1">
      <c r="A35" s="13">
        <f>1+A34</f>
        <v>33</v>
      </c>
      <c r="B35" s="6" t="s">
        <v>47</v>
      </c>
      <c r="C35" s="15" t="s">
        <v>128</v>
      </c>
      <c r="D35" s="16">
        <v>209892118</v>
      </c>
      <c r="E35" s="16">
        <v>199397512.09999999</v>
      </c>
      <c r="F35" s="17">
        <f t="shared" si="44"/>
        <v>5.0000000000000044E-2</v>
      </c>
      <c r="G35" s="8">
        <f t="shared" si="45"/>
        <v>10494605.900000006</v>
      </c>
      <c r="H35" s="33" t="s">
        <v>154</v>
      </c>
      <c r="I35" s="14" t="s">
        <v>8</v>
      </c>
      <c r="J35" s="18" t="s">
        <v>127</v>
      </c>
      <c r="K35" s="18" t="s">
        <v>117</v>
      </c>
      <c r="L35" s="19">
        <v>43185.402777777803</v>
      </c>
      <c r="M35" s="20" t="s">
        <v>126</v>
      </c>
      <c r="N35" s="21">
        <v>2098921.1800000002</v>
      </c>
      <c r="O35" s="21">
        <v>20989211.800000001</v>
      </c>
      <c r="P35" s="110" t="s">
        <v>51</v>
      </c>
    </row>
    <row r="36" spans="1:16" ht="51" customHeight="1">
      <c r="A36" s="11">
        <f>A35+1</f>
        <v>34</v>
      </c>
      <c r="B36" s="6" t="s">
        <v>47</v>
      </c>
      <c r="C36" s="7" t="s">
        <v>125</v>
      </c>
      <c r="D36" s="8">
        <v>1249928</v>
      </c>
      <c r="E36" s="8">
        <v>993751.28</v>
      </c>
      <c r="F36" s="17">
        <f t="shared" si="44"/>
        <v>0.20495318130324303</v>
      </c>
      <c r="G36" s="8">
        <f t="shared" si="45"/>
        <v>256176.71999999997</v>
      </c>
      <c r="H36" s="34" t="s">
        <v>144</v>
      </c>
      <c r="I36" s="6" t="s">
        <v>8</v>
      </c>
      <c r="J36" s="4" t="s">
        <v>124</v>
      </c>
      <c r="K36" s="4" t="s">
        <v>53</v>
      </c>
      <c r="L36" s="5">
        <v>43178</v>
      </c>
      <c r="M36" s="9" t="s">
        <v>123</v>
      </c>
      <c r="N36" s="10">
        <v>12499.28</v>
      </c>
      <c r="O36" s="10">
        <v>62496.4</v>
      </c>
      <c r="P36" s="107" t="s">
        <v>51</v>
      </c>
    </row>
    <row r="37" spans="1:16" ht="48" customHeight="1">
      <c r="A37" s="11">
        <f t="shared" ref="A37:A63" si="46">A36+1</f>
        <v>35</v>
      </c>
      <c r="B37" s="6" t="s">
        <v>47</v>
      </c>
      <c r="C37" s="7" t="s">
        <v>122</v>
      </c>
      <c r="D37" s="8">
        <v>151064975.72999999</v>
      </c>
      <c r="E37" s="8">
        <v>150309650.84999999</v>
      </c>
      <c r="F37" s="17">
        <f t="shared" si="44"/>
        <v>5.0000000089365226E-3</v>
      </c>
      <c r="G37" s="8">
        <f t="shared" si="45"/>
        <v>755324.87999999523</v>
      </c>
      <c r="H37" s="34" t="s">
        <v>145</v>
      </c>
      <c r="I37" s="6" t="s">
        <v>8</v>
      </c>
      <c r="J37" s="4" t="s">
        <v>121</v>
      </c>
      <c r="K37" s="4" t="s">
        <v>117</v>
      </c>
      <c r="L37" s="5">
        <v>43185.451388888891</v>
      </c>
      <c r="M37" s="9" t="s">
        <v>120</v>
      </c>
      <c r="N37" s="10">
        <v>1510649.76</v>
      </c>
      <c r="O37" s="10">
        <v>15106497.57</v>
      </c>
      <c r="P37" s="107" t="s">
        <v>51</v>
      </c>
    </row>
    <row r="38" spans="1:16" ht="48" customHeight="1" thickBot="1">
      <c r="A38" s="11">
        <f>A37+1</f>
        <v>36</v>
      </c>
      <c r="B38" s="6" t="s">
        <v>47</v>
      </c>
      <c r="C38" s="7" t="s">
        <v>119</v>
      </c>
      <c r="D38" s="8">
        <v>21403948</v>
      </c>
      <c r="E38" s="8">
        <f>D38</f>
        <v>21403948</v>
      </c>
      <c r="F38" s="17">
        <f t="shared" ref="F38" si="47">100%-E38/D38</f>
        <v>0</v>
      </c>
      <c r="G38" s="8">
        <f t="shared" ref="G38" si="48">D38-E38</f>
        <v>0</v>
      </c>
      <c r="H38" s="34" t="s">
        <v>148</v>
      </c>
      <c r="I38" s="6" t="s">
        <v>8</v>
      </c>
      <c r="J38" s="4" t="s">
        <v>118</v>
      </c>
      <c r="K38" s="4" t="s">
        <v>117</v>
      </c>
      <c r="L38" s="5">
        <v>43185.399305555598</v>
      </c>
      <c r="M38" s="9" t="s">
        <v>116</v>
      </c>
      <c r="N38" s="10">
        <v>214039.48</v>
      </c>
      <c r="O38" s="10">
        <v>1070197.3999999999</v>
      </c>
      <c r="P38" s="107" t="s">
        <v>51</v>
      </c>
    </row>
    <row r="39" spans="1:16" ht="48" customHeight="1">
      <c r="A39" s="11">
        <f t="shared" si="46"/>
        <v>37</v>
      </c>
      <c r="B39" s="12" t="s">
        <v>2</v>
      </c>
      <c r="C39" s="7" t="s">
        <v>115</v>
      </c>
      <c r="D39" s="8">
        <v>101973584</v>
      </c>
      <c r="E39" s="8">
        <v>99424244.400000006</v>
      </c>
      <c r="F39" s="17">
        <f t="shared" ref="F39" si="49">100%-E39/D39</f>
        <v>2.4999999999999911E-2</v>
      </c>
      <c r="G39" s="8">
        <f t="shared" ref="G39" si="50">D39-E39</f>
        <v>2549339.599999994</v>
      </c>
      <c r="H39" s="34" t="s">
        <v>197</v>
      </c>
      <c r="I39" s="6" t="s">
        <v>8</v>
      </c>
      <c r="J39" s="4" t="s">
        <v>114</v>
      </c>
      <c r="K39" s="4" t="s">
        <v>146</v>
      </c>
      <c r="L39" s="5">
        <v>43199</v>
      </c>
      <c r="M39" s="9" t="s">
        <v>113</v>
      </c>
      <c r="N39" s="10">
        <v>1019735.84</v>
      </c>
      <c r="O39" s="10">
        <v>10197358.4</v>
      </c>
      <c r="P39" s="107" t="s">
        <v>51</v>
      </c>
    </row>
    <row r="40" spans="1:16" ht="48" customHeight="1">
      <c r="A40" s="11">
        <f t="shared" si="46"/>
        <v>38</v>
      </c>
      <c r="B40" s="6" t="s">
        <v>47</v>
      </c>
      <c r="C40" s="7" t="s">
        <v>112</v>
      </c>
      <c r="D40" s="8">
        <v>78154746</v>
      </c>
      <c r="E40" s="8">
        <v>77000000</v>
      </c>
      <c r="F40" s="17">
        <f t="shared" ref="F40:F54" si="51">100%-E40/D40</f>
        <v>1.4775123189575745E-2</v>
      </c>
      <c r="G40" s="8">
        <f t="shared" ref="G40:G54" si="52">D40-E40</f>
        <v>1154746</v>
      </c>
      <c r="H40" s="34" t="s">
        <v>148</v>
      </c>
      <c r="I40" s="6" t="s">
        <v>8</v>
      </c>
      <c r="J40" s="4" t="s">
        <v>111</v>
      </c>
      <c r="K40" s="4" t="s">
        <v>117</v>
      </c>
      <c r="L40" s="5">
        <v>43185.381944444445</v>
      </c>
      <c r="M40" s="9" t="s">
        <v>110</v>
      </c>
      <c r="N40" s="10">
        <v>781547.46</v>
      </c>
      <c r="O40" s="10">
        <v>7815474.5999999996</v>
      </c>
      <c r="P40" s="107" t="s">
        <v>51</v>
      </c>
    </row>
    <row r="41" spans="1:16" ht="57" customHeight="1">
      <c r="A41" s="11">
        <f t="shared" si="46"/>
        <v>39</v>
      </c>
      <c r="B41" s="6" t="s">
        <v>47</v>
      </c>
      <c r="C41" s="7" t="s">
        <v>109</v>
      </c>
      <c r="D41" s="8">
        <v>101541598</v>
      </c>
      <c r="E41" s="8">
        <v>100000000</v>
      </c>
      <c r="F41" s="17">
        <f t="shared" si="51"/>
        <v>1.5181935584665518E-2</v>
      </c>
      <c r="G41" s="8">
        <f t="shared" si="52"/>
        <v>1541598</v>
      </c>
      <c r="H41" s="34" t="s">
        <v>149</v>
      </c>
      <c r="I41" s="6" t="s">
        <v>8</v>
      </c>
      <c r="J41" s="4" t="s">
        <v>108</v>
      </c>
      <c r="K41" s="4" t="s">
        <v>117</v>
      </c>
      <c r="L41" s="5">
        <v>43185.378472222219</v>
      </c>
      <c r="M41" s="9" t="s">
        <v>107</v>
      </c>
      <c r="N41" s="10">
        <v>1015415.98</v>
      </c>
      <c r="O41" s="10">
        <v>10154159.800000001</v>
      </c>
      <c r="P41" s="107" t="s">
        <v>51</v>
      </c>
    </row>
    <row r="42" spans="1:16" ht="55.5" customHeight="1">
      <c r="A42" s="11">
        <f t="shared" si="46"/>
        <v>40</v>
      </c>
      <c r="B42" s="6" t="s">
        <v>47</v>
      </c>
      <c r="C42" s="7" t="s">
        <v>106</v>
      </c>
      <c r="D42" s="8">
        <v>112577880</v>
      </c>
      <c r="E42" s="8">
        <v>111000000</v>
      </c>
      <c r="F42" s="17">
        <f t="shared" si="51"/>
        <v>1.4015897261522414E-2</v>
      </c>
      <c r="G42" s="8">
        <f t="shared" si="52"/>
        <v>1577880</v>
      </c>
      <c r="H42" s="34" t="s">
        <v>148</v>
      </c>
      <c r="I42" s="6" t="s">
        <v>8</v>
      </c>
      <c r="J42" s="4" t="s">
        <v>105</v>
      </c>
      <c r="K42" s="4" t="s">
        <v>117</v>
      </c>
      <c r="L42" s="5">
        <v>43185.375</v>
      </c>
      <c r="M42" s="9" t="s">
        <v>104</v>
      </c>
      <c r="N42" s="10">
        <v>1125778.8</v>
      </c>
      <c r="O42" s="10">
        <v>11257788</v>
      </c>
      <c r="P42" s="107" t="s">
        <v>51</v>
      </c>
    </row>
    <row r="43" spans="1:16" ht="55.5" customHeight="1">
      <c r="A43" s="11">
        <f t="shared" si="46"/>
        <v>41</v>
      </c>
      <c r="B43" s="6" t="s">
        <v>47</v>
      </c>
      <c r="C43" s="7" t="s">
        <v>103</v>
      </c>
      <c r="D43" s="8">
        <v>85353969</v>
      </c>
      <c r="E43" s="8">
        <v>84500429.299999997</v>
      </c>
      <c r="F43" s="17">
        <f t="shared" si="51"/>
        <v>1.000000011715918E-2</v>
      </c>
      <c r="G43" s="8">
        <f t="shared" si="52"/>
        <v>853539.70000000298</v>
      </c>
      <c r="H43" s="34" t="s">
        <v>150</v>
      </c>
      <c r="I43" s="6" t="s">
        <v>8</v>
      </c>
      <c r="J43" s="4" t="s">
        <v>100</v>
      </c>
      <c r="K43" s="4" t="s">
        <v>117</v>
      </c>
      <c r="L43" s="5">
        <v>43185.454861111109</v>
      </c>
      <c r="M43" s="9" t="s">
        <v>102</v>
      </c>
      <c r="N43" s="10">
        <v>853539.69</v>
      </c>
      <c r="O43" s="10">
        <v>8535396.9000000004</v>
      </c>
      <c r="P43" s="107" t="s">
        <v>51</v>
      </c>
    </row>
    <row r="44" spans="1:16" ht="55.5" customHeight="1">
      <c r="A44" s="11">
        <f t="shared" si="46"/>
        <v>42</v>
      </c>
      <c r="B44" s="6" t="s">
        <v>47</v>
      </c>
      <c r="C44" s="7" t="s">
        <v>101</v>
      </c>
      <c r="D44" s="8">
        <v>128318829</v>
      </c>
      <c r="E44" s="8">
        <v>127035640.7</v>
      </c>
      <c r="F44" s="17">
        <f t="shared" si="51"/>
        <v>1.0000000077930893E-2</v>
      </c>
      <c r="G44" s="8">
        <f t="shared" si="52"/>
        <v>1283188.299999997</v>
      </c>
      <c r="H44" s="34" t="s">
        <v>151</v>
      </c>
      <c r="I44" s="6" t="s">
        <v>8</v>
      </c>
      <c r="J44" s="4" t="s">
        <v>100</v>
      </c>
      <c r="K44" s="4" t="s">
        <v>117</v>
      </c>
      <c r="L44" s="5">
        <v>43185.451388888891</v>
      </c>
      <c r="M44" s="9" t="s">
        <v>99</v>
      </c>
      <c r="N44" s="10">
        <v>1283188.29</v>
      </c>
      <c r="O44" s="10">
        <v>12831882.9</v>
      </c>
      <c r="P44" s="107" t="s">
        <v>51</v>
      </c>
    </row>
    <row r="45" spans="1:16" ht="55.5" customHeight="1">
      <c r="A45" s="11">
        <f t="shared" si="46"/>
        <v>43</v>
      </c>
      <c r="B45" s="6" t="s">
        <v>47</v>
      </c>
      <c r="C45" s="7" t="s">
        <v>98</v>
      </c>
      <c r="D45" s="8">
        <v>118156168</v>
      </c>
      <c r="E45" s="8">
        <v>116974606.31999999</v>
      </c>
      <c r="F45" s="17">
        <f t="shared" si="51"/>
        <v>1.0000000000000009E-2</v>
      </c>
      <c r="G45" s="8">
        <f t="shared" si="52"/>
        <v>1181561.6800000072</v>
      </c>
      <c r="H45" s="34" t="s">
        <v>149</v>
      </c>
      <c r="I45" s="6" t="s">
        <v>8</v>
      </c>
      <c r="J45" s="4" t="s">
        <v>97</v>
      </c>
      <c r="K45" s="4" t="s">
        <v>117</v>
      </c>
      <c r="L45" s="5">
        <v>43185.440972222219</v>
      </c>
      <c r="M45" s="9" t="s">
        <v>96</v>
      </c>
      <c r="N45" s="10">
        <v>1181561.68</v>
      </c>
      <c r="O45" s="10">
        <v>11815616.800000001</v>
      </c>
      <c r="P45" s="107" t="s">
        <v>51</v>
      </c>
    </row>
    <row r="46" spans="1:16" ht="50.25" customHeight="1">
      <c r="A46" s="11">
        <f>A45+1</f>
        <v>44</v>
      </c>
      <c r="B46" s="6" t="s">
        <v>47</v>
      </c>
      <c r="C46" s="7" t="s">
        <v>95</v>
      </c>
      <c r="D46" s="8">
        <v>113737783</v>
      </c>
      <c r="E46" s="8">
        <v>112000000</v>
      </c>
      <c r="F46" s="17">
        <f t="shared" si="51"/>
        <v>1.5278854169330836E-2</v>
      </c>
      <c r="G46" s="8">
        <f t="shared" si="52"/>
        <v>1737783</v>
      </c>
      <c r="H46" s="34" t="s">
        <v>148</v>
      </c>
      <c r="I46" s="6" t="s">
        <v>8</v>
      </c>
      <c r="J46" s="4" t="s">
        <v>94</v>
      </c>
      <c r="K46" s="4" t="s">
        <v>117</v>
      </c>
      <c r="L46" s="5">
        <v>43185.434027777781</v>
      </c>
      <c r="M46" s="9" t="s">
        <v>93</v>
      </c>
      <c r="N46" s="10">
        <v>1137377.83</v>
      </c>
      <c r="O46" s="10">
        <v>11373778.300000001</v>
      </c>
      <c r="P46" s="107" t="s">
        <v>51</v>
      </c>
    </row>
    <row r="47" spans="1:16" ht="50.25" customHeight="1">
      <c r="A47" s="11">
        <f t="shared" si="46"/>
        <v>45</v>
      </c>
      <c r="B47" s="6" t="s">
        <v>47</v>
      </c>
      <c r="C47" s="7" t="s">
        <v>92</v>
      </c>
      <c r="D47" s="8">
        <v>70061388</v>
      </c>
      <c r="E47" s="8">
        <v>69300000</v>
      </c>
      <c r="F47" s="17">
        <f t="shared" si="51"/>
        <v>1.08674409933186E-2</v>
      </c>
      <c r="G47" s="8">
        <f t="shared" si="52"/>
        <v>761388</v>
      </c>
      <c r="H47" s="34" t="s">
        <v>148</v>
      </c>
      <c r="I47" s="6" t="s">
        <v>8</v>
      </c>
      <c r="J47" s="4" t="s">
        <v>97</v>
      </c>
      <c r="K47" s="4" t="s">
        <v>117</v>
      </c>
      <c r="L47" s="5">
        <v>43185.430555555555</v>
      </c>
      <c r="M47" s="9" t="s">
        <v>91</v>
      </c>
      <c r="N47" s="10">
        <v>700613.88</v>
      </c>
      <c r="O47" s="10">
        <v>7006138.7999999998</v>
      </c>
      <c r="P47" s="107" t="s">
        <v>51</v>
      </c>
    </row>
    <row r="48" spans="1:16" ht="56.25" customHeight="1">
      <c r="A48" s="11">
        <f t="shared" si="46"/>
        <v>46</v>
      </c>
      <c r="B48" s="6" t="s">
        <v>47</v>
      </c>
      <c r="C48" s="7" t="s">
        <v>90</v>
      </c>
      <c r="D48" s="8">
        <v>127583865</v>
      </c>
      <c r="E48" s="8">
        <v>125670107.01000001</v>
      </c>
      <c r="F48" s="17">
        <f t="shared" si="51"/>
        <v>1.5000000117569634E-2</v>
      </c>
      <c r="G48" s="8">
        <f t="shared" si="52"/>
        <v>1913757.9899999946</v>
      </c>
      <c r="H48" s="34" t="s">
        <v>152</v>
      </c>
      <c r="I48" s="6" t="s">
        <v>8</v>
      </c>
      <c r="J48" s="4" t="s">
        <v>89</v>
      </c>
      <c r="K48" s="4" t="s">
        <v>117</v>
      </c>
      <c r="L48" s="5">
        <v>43185.409722222219</v>
      </c>
      <c r="M48" s="9" t="s">
        <v>88</v>
      </c>
      <c r="N48" s="10">
        <v>1275838.6499999999</v>
      </c>
      <c r="O48" s="10">
        <v>12758386.5</v>
      </c>
      <c r="P48" s="107" t="s">
        <v>51</v>
      </c>
    </row>
    <row r="49" spans="1:16" ht="56.25" customHeight="1">
      <c r="A49" s="11">
        <f t="shared" si="46"/>
        <v>47</v>
      </c>
      <c r="B49" s="6" t="s">
        <v>47</v>
      </c>
      <c r="C49" s="7" t="s">
        <v>87</v>
      </c>
      <c r="D49" s="8">
        <v>135094336</v>
      </c>
      <c r="E49" s="8">
        <v>133067920.95999999</v>
      </c>
      <c r="F49" s="17">
        <f t="shared" si="51"/>
        <v>1.5000000000000013E-2</v>
      </c>
      <c r="G49" s="8">
        <f t="shared" si="52"/>
        <v>2026415.0400000066</v>
      </c>
      <c r="H49" s="34" t="s">
        <v>153</v>
      </c>
      <c r="I49" s="6" t="s">
        <v>8</v>
      </c>
      <c r="J49" s="4" t="s">
        <v>86</v>
      </c>
      <c r="K49" s="4" t="s">
        <v>117</v>
      </c>
      <c r="L49" s="5">
        <v>43185.399305555555</v>
      </c>
      <c r="M49" s="9" t="s">
        <v>85</v>
      </c>
      <c r="N49" s="10">
        <v>1350943.36</v>
      </c>
      <c r="O49" s="10">
        <v>13509433.6</v>
      </c>
      <c r="P49" s="107" t="s">
        <v>51</v>
      </c>
    </row>
    <row r="50" spans="1:16" ht="56.25" customHeight="1">
      <c r="A50" s="11">
        <f t="shared" si="46"/>
        <v>48</v>
      </c>
      <c r="B50" s="6" t="s">
        <v>47</v>
      </c>
      <c r="C50" s="7" t="s">
        <v>84</v>
      </c>
      <c r="D50" s="8">
        <v>58191376</v>
      </c>
      <c r="E50" s="8">
        <v>50335540.240000002</v>
      </c>
      <c r="F50" s="17">
        <f t="shared" si="51"/>
        <v>0.13500000000000001</v>
      </c>
      <c r="G50" s="8">
        <f t="shared" si="52"/>
        <v>7855835.7599999979</v>
      </c>
      <c r="H50" s="34" t="s">
        <v>140</v>
      </c>
      <c r="I50" s="6" t="s">
        <v>8</v>
      </c>
      <c r="J50" s="4" t="s">
        <v>79</v>
      </c>
      <c r="K50" s="4" t="s">
        <v>53</v>
      </c>
      <c r="L50" s="5">
        <v>43175.375</v>
      </c>
      <c r="M50" s="9" t="s">
        <v>83</v>
      </c>
      <c r="N50" s="10">
        <v>581913.76</v>
      </c>
      <c r="O50" s="10">
        <v>5819137.5999999996</v>
      </c>
      <c r="P50" s="107" t="s">
        <v>51</v>
      </c>
    </row>
    <row r="51" spans="1:16" ht="49.5" customHeight="1">
      <c r="A51" s="11">
        <f t="shared" si="46"/>
        <v>49</v>
      </c>
      <c r="B51" s="6" t="s">
        <v>47</v>
      </c>
      <c r="C51" s="7" t="s">
        <v>82</v>
      </c>
      <c r="D51" s="8">
        <v>36538529</v>
      </c>
      <c r="E51" s="8">
        <v>27403896.739999998</v>
      </c>
      <c r="F51" s="17">
        <f t="shared" si="51"/>
        <v>0.25000000027368374</v>
      </c>
      <c r="G51" s="8">
        <f t="shared" si="52"/>
        <v>9134632.2600000016</v>
      </c>
      <c r="H51" s="34" t="s">
        <v>141</v>
      </c>
      <c r="I51" s="6" t="s">
        <v>8</v>
      </c>
      <c r="J51" s="4" t="s">
        <v>79</v>
      </c>
      <c r="K51" s="4" t="s">
        <v>53</v>
      </c>
      <c r="L51" s="5">
        <v>43175.451388888898</v>
      </c>
      <c r="M51" s="9" t="s">
        <v>81</v>
      </c>
      <c r="N51" s="10">
        <v>365385.29</v>
      </c>
      <c r="O51" s="10">
        <v>1826926.45</v>
      </c>
      <c r="P51" s="107" t="s">
        <v>51</v>
      </c>
    </row>
    <row r="52" spans="1:16" ht="42" customHeight="1">
      <c r="A52" s="11">
        <f t="shared" si="46"/>
        <v>50</v>
      </c>
      <c r="B52" s="6" t="s">
        <v>47</v>
      </c>
      <c r="C52" s="7" t="s">
        <v>80</v>
      </c>
      <c r="D52" s="8">
        <v>118963518</v>
      </c>
      <c r="E52" s="8">
        <v>89817456.090000004</v>
      </c>
      <c r="F52" s="17">
        <f t="shared" si="51"/>
        <v>0.245</v>
      </c>
      <c r="G52" s="8">
        <f t="shared" si="52"/>
        <v>29146061.909999996</v>
      </c>
      <c r="H52" s="34" t="s">
        <v>142</v>
      </c>
      <c r="I52" s="6" t="s">
        <v>8</v>
      </c>
      <c r="J52" s="4" t="s">
        <v>79</v>
      </c>
      <c r="K52" s="4" t="s">
        <v>53</v>
      </c>
      <c r="L52" s="5">
        <v>43175.40625</v>
      </c>
      <c r="M52" s="9" t="s">
        <v>78</v>
      </c>
      <c r="N52" s="10">
        <v>1189635.18</v>
      </c>
      <c r="O52" s="10">
        <v>11896351.800000001</v>
      </c>
      <c r="P52" s="107" t="s">
        <v>51</v>
      </c>
    </row>
    <row r="53" spans="1:16" ht="42" customHeight="1">
      <c r="A53" s="11">
        <f t="shared" si="46"/>
        <v>51</v>
      </c>
      <c r="B53" s="6" t="s">
        <v>47</v>
      </c>
      <c r="C53" s="7" t="s">
        <v>77</v>
      </c>
      <c r="D53" s="8">
        <v>75968517</v>
      </c>
      <c r="E53" s="8">
        <v>59255443.039999999</v>
      </c>
      <c r="F53" s="17">
        <f t="shared" si="51"/>
        <v>0.22000000289593646</v>
      </c>
      <c r="G53" s="8">
        <f t="shared" si="52"/>
        <v>16713073.960000001</v>
      </c>
      <c r="H53" s="34" t="s">
        <v>143</v>
      </c>
      <c r="I53" s="6" t="s">
        <v>8</v>
      </c>
      <c r="J53" s="4" t="s">
        <v>76</v>
      </c>
      <c r="K53" s="4" t="s">
        <v>53</v>
      </c>
      <c r="L53" s="5">
        <v>43175.392361111102</v>
      </c>
      <c r="M53" s="9" t="s">
        <v>75</v>
      </c>
      <c r="N53" s="10">
        <v>759685.17</v>
      </c>
      <c r="O53" s="10">
        <v>7596851.7000000002</v>
      </c>
      <c r="P53" s="107" t="s">
        <v>51</v>
      </c>
    </row>
    <row r="54" spans="1:16" ht="56.25" customHeight="1">
      <c r="A54" s="11">
        <f t="shared" si="46"/>
        <v>52</v>
      </c>
      <c r="B54" s="6" t="s">
        <v>47</v>
      </c>
      <c r="C54" s="7" t="s">
        <v>74</v>
      </c>
      <c r="D54" s="8">
        <v>20785787</v>
      </c>
      <c r="E54" s="8">
        <v>20474000.18</v>
      </c>
      <c r="F54" s="17">
        <f t="shared" si="51"/>
        <v>1.5000000721646978E-2</v>
      </c>
      <c r="G54" s="8">
        <f t="shared" si="52"/>
        <v>311786.8200000003</v>
      </c>
      <c r="H54" s="34" t="s">
        <v>147</v>
      </c>
      <c r="I54" s="6" t="s">
        <v>8</v>
      </c>
      <c r="J54" s="4" t="s">
        <v>73</v>
      </c>
      <c r="K54" s="4" t="s">
        <v>53</v>
      </c>
      <c r="L54" s="5">
        <v>43178.402777777803</v>
      </c>
      <c r="M54" s="9" t="s">
        <v>72</v>
      </c>
      <c r="N54" s="10">
        <v>207857.87</v>
      </c>
      <c r="O54" s="10">
        <v>1039289.35</v>
      </c>
      <c r="P54" s="107" t="s">
        <v>51</v>
      </c>
    </row>
    <row r="55" spans="1:16" ht="56.25" customHeight="1">
      <c r="A55" s="11">
        <f t="shared" si="46"/>
        <v>53</v>
      </c>
      <c r="B55" s="6" t="s">
        <v>47</v>
      </c>
      <c r="C55" s="7" t="s">
        <v>71</v>
      </c>
      <c r="D55" s="8">
        <v>24435217</v>
      </c>
      <c r="E55" s="8">
        <v>19792525.629999999</v>
      </c>
      <c r="F55" s="17">
        <f t="shared" ref="F55:F63" si="53">100%-E55/D55</f>
        <v>0.19000000572943554</v>
      </c>
      <c r="G55" s="8">
        <f t="shared" ref="G55:G63" si="54">D55-E55</f>
        <v>4642691.370000001</v>
      </c>
      <c r="H55" s="43" t="s">
        <v>135</v>
      </c>
      <c r="I55" s="6" t="s">
        <v>8</v>
      </c>
      <c r="J55" s="4" t="s">
        <v>70</v>
      </c>
      <c r="K55" s="4" t="s">
        <v>53</v>
      </c>
      <c r="L55" s="5">
        <v>43175.440972222197</v>
      </c>
      <c r="M55" s="9" t="s">
        <v>69</v>
      </c>
      <c r="N55" s="10">
        <v>244352.17</v>
      </c>
      <c r="O55" s="10">
        <v>1221760.8500000001</v>
      </c>
      <c r="P55" s="107" t="s">
        <v>51</v>
      </c>
    </row>
    <row r="56" spans="1:16" ht="74.25" customHeight="1">
      <c r="A56" s="11">
        <f>A55+1</f>
        <v>54</v>
      </c>
      <c r="B56" s="6" t="s">
        <v>47</v>
      </c>
      <c r="C56" s="7" t="s">
        <v>68</v>
      </c>
      <c r="D56" s="8">
        <v>19739047</v>
      </c>
      <c r="E56" s="8">
        <v>14902980.24</v>
      </c>
      <c r="F56" s="17">
        <f t="shared" si="53"/>
        <v>0.24500001241194669</v>
      </c>
      <c r="G56" s="8">
        <f t="shared" si="54"/>
        <v>4836066.76</v>
      </c>
      <c r="H56" s="34" t="s">
        <v>136</v>
      </c>
      <c r="I56" s="6" t="s">
        <v>8</v>
      </c>
      <c r="J56" s="4" t="s">
        <v>65</v>
      </c>
      <c r="K56" s="4" t="s">
        <v>53</v>
      </c>
      <c r="L56" s="5">
        <v>43175.420138888898</v>
      </c>
      <c r="M56" s="9" t="s">
        <v>67</v>
      </c>
      <c r="N56" s="10">
        <v>197390.47</v>
      </c>
      <c r="O56" s="10">
        <v>986952.35</v>
      </c>
      <c r="P56" s="107" t="s">
        <v>51</v>
      </c>
    </row>
    <row r="57" spans="1:16" ht="71.25" customHeight="1">
      <c r="A57" s="11">
        <f t="shared" si="46"/>
        <v>55</v>
      </c>
      <c r="B57" s="6" t="s">
        <v>47</v>
      </c>
      <c r="C57" s="7" t="s">
        <v>66</v>
      </c>
      <c r="D57" s="8">
        <v>19046948</v>
      </c>
      <c r="E57" s="8">
        <v>14666149.960000001</v>
      </c>
      <c r="F57" s="17">
        <f t="shared" si="53"/>
        <v>0.22999999999999998</v>
      </c>
      <c r="G57" s="8">
        <f t="shared" si="54"/>
        <v>4380798.0399999991</v>
      </c>
      <c r="H57" s="34" t="s">
        <v>136</v>
      </c>
      <c r="I57" s="6" t="s">
        <v>8</v>
      </c>
      <c r="J57" s="4" t="s">
        <v>65</v>
      </c>
      <c r="K57" s="4" t="s">
        <v>53</v>
      </c>
      <c r="L57" s="5">
        <v>43175.423611111102</v>
      </c>
      <c r="M57" s="9" t="s">
        <v>64</v>
      </c>
      <c r="N57" s="10">
        <v>190469.48</v>
      </c>
      <c r="O57" s="10">
        <v>952347.4</v>
      </c>
      <c r="P57" s="107" t="s">
        <v>51</v>
      </c>
    </row>
    <row r="58" spans="1:16" ht="64.5" customHeight="1">
      <c r="A58" s="11">
        <f t="shared" si="46"/>
        <v>56</v>
      </c>
      <c r="B58" s="6" t="s">
        <v>47</v>
      </c>
      <c r="C58" s="7" t="s">
        <v>63</v>
      </c>
      <c r="D58" s="8">
        <v>12101403</v>
      </c>
      <c r="E58" s="8">
        <v>10104671.390000001</v>
      </c>
      <c r="F58" s="17">
        <f t="shared" si="53"/>
        <v>0.16500000950303029</v>
      </c>
      <c r="G58" s="8">
        <f t="shared" si="54"/>
        <v>1996731.6099999994</v>
      </c>
      <c r="H58" s="34" t="s">
        <v>137</v>
      </c>
      <c r="I58" s="6" t="s">
        <v>8</v>
      </c>
      <c r="J58" s="4" t="s">
        <v>62</v>
      </c>
      <c r="K58" s="4" t="s">
        <v>53</v>
      </c>
      <c r="L58" s="5">
        <v>43175.430555555598</v>
      </c>
      <c r="M58" s="9" t="s">
        <v>61</v>
      </c>
      <c r="N58" s="10">
        <v>121014.03</v>
      </c>
      <c r="O58" s="10">
        <v>605070.15</v>
      </c>
      <c r="P58" s="107" t="s">
        <v>51</v>
      </c>
    </row>
    <row r="59" spans="1:16" ht="66.75" customHeight="1">
      <c r="A59" s="11">
        <f t="shared" si="46"/>
        <v>57</v>
      </c>
      <c r="B59" s="6" t="s">
        <v>47</v>
      </c>
      <c r="C59" s="7" t="s">
        <v>60</v>
      </c>
      <c r="D59" s="8">
        <v>16556897</v>
      </c>
      <c r="E59" s="8">
        <v>15977405.609999999</v>
      </c>
      <c r="F59" s="17">
        <f t="shared" si="53"/>
        <v>3.4999999698011042E-2</v>
      </c>
      <c r="G59" s="8">
        <f t="shared" si="54"/>
        <v>579491.3900000006</v>
      </c>
      <c r="H59" s="34" t="s">
        <v>138</v>
      </c>
      <c r="I59" s="6" t="s">
        <v>8</v>
      </c>
      <c r="J59" s="4" t="s">
        <v>57</v>
      </c>
      <c r="K59" s="4" t="s">
        <v>53</v>
      </c>
      <c r="L59" s="5">
        <v>43175.427083333299</v>
      </c>
      <c r="M59" s="9" t="s">
        <v>59</v>
      </c>
      <c r="N59" s="10">
        <v>165568.97</v>
      </c>
      <c r="O59" s="10">
        <v>827844.85</v>
      </c>
      <c r="P59" s="107" t="s">
        <v>51</v>
      </c>
    </row>
    <row r="60" spans="1:16" ht="53.25" customHeight="1">
      <c r="A60" s="11">
        <f t="shared" si="46"/>
        <v>58</v>
      </c>
      <c r="B60" s="6" t="s">
        <v>47</v>
      </c>
      <c r="C60" s="7" t="s">
        <v>58</v>
      </c>
      <c r="D60" s="8">
        <v>78906008</v>
      </c>
      <c r="E60" s="8">
        <v>77327887.840000004</v>
      </c>
      <c r="F60" s="17">
        <f t="shared" si="53"/>
        <v>1.9999999999999907E-2</v>
      </c>
      <c r="G60" s="8">
        <f t="shared" si="54"/>
        <v>1578120.1599999964</v>
      </c>
      <c r="H60" s="34" t="s">
        <v>139</v>
      </c>
      <c r="I60" s="6" t="s">
        <v>8</v>
      </c>
      <c r="J60" s="4" t="s">
        <v>57</v>
      </c>
      <c r="K60" s="4" t="s">
        <v>53</v>
      </c>
      <c r="L60" s="5">
        <v>43175.375</v>
      </c>
      <c r="M60" s="9" t="s">
        <v>56</v>
      </c>
      <c r="N60" s="10">
        <v>789060.08</v>
      </c>
      <c r="O60" s="10">
        <v>7890600.7999999998</v>
      </c>
      <c r="P60" s="107" t="s">
        <v>51</v>
      </c>
    </row>
    <row r="61" spans="1:16" ht="51.75" customHeight="1">
      <c r="A61" s="11">
        <f t="shared" si="46"/>
        <v>59</v>
      </c>
      <c r="B61" s="6" t="s">
        <v>47</v>
      </c>
      <c r="C61" s="7" t="s">
        <v>55</v>
      </c>
      <c r="D61" s="8">
        <v>36072242</v>
      </c>
      <c r="E61" s="8">
        <v>29759599.649999999</v>
      </c>
      <c r="F61" s="17">
        <f t="shared" si="53"/>
        <v>0.17500000000000004</v>
      </c>
      <c r="G61" s="8">
        <f t="shared" si="54"/>
        <v>6312642.3500000015</v>
      </c>
      <c r="H61" s="34" t="s">
        <v>137</v>
      </c>
      <c r="I61" s="6" t="s">
        <v>8</v>
      </c>
      <c r="J61" s="4" t="s">
        <v>54</v>
      </c>
      <c r="K61" s="4" t="s">
        <v>53</v>
      </c>
      <c r="L61" s="5">
        <v>43175.434027777803</v>
      </c>
      <c r="M61" s="9" t="s">
        <v>52</v>
      </c>
      <c r="N61" s="10">
        <v>360722.42</v>
      </c>
      <c r="O61" s="10">
        <v>1803612.1</v>
      </c>
      <c r="P61" s="107" t="s">
        <v>51</v>
      </c>
    </row>
    <row r="62" spans="1:16" ht="66.75" customHeight="1">
      <c r="A62" s="11">
        <f t="shared" si="46"/>
        <v>60</v>
      </c>
      <c r="B62" s="6" t="s">
        <v>47</v>
      </c>
      <c r="C62" s="7" t="s">
        <v>50</v>
      </c>
      <c r="D62" s="8">
        <v>2270060</v>
      </c>
      <c r="E62" s="8">
        <v>775917.27</v>
      </c>
      <c r="F62" s="17">
        <f t="shared" si="53"/>
        <v>0.65819525915614563</v>
      </c>
      <c r="G62" s="8">
        <f t="shared" si="54"/>
        <v>1494142.73</v>
      </c>
      <c r="H62" s="34" t="s">
        <v>130</v>
      </c>
      <c r="I62" s="6" t="s">
        <v>8</v>
      </c>
      <c r="J62" s="4" t="s">
        <v>49</v>
      </c>
      <c r="K62" s="4" t="s">
        <v>44</v>
      </c>
      <c r="L62" s="5">
        <v>43122.5</v>
      </c>
      <c r="M62" s="9" t="s">
        <v>48</v>
      </c>
      <c r="N62" s="10">
        <v>22700.6</v>
      </c>
      <c r="O62" s="10">
        <v>113503</v>
      </c>
      <c r="P62" s="107" t="s">
        <v>42</v>
      </c>
    </row>
    <row r="63" spans="1:16" ht="63.75" customHeight="1" thickBot="1">
      <c r="A63" s="44">
        <f t="shared" si="46"/>
        <v>61</v>
      </c>
      <c r="B63" s="45" t="s">
        <v>47</v>
      </c>
      <c r="C63" s="46" t="s">
        <v>46</v>
      </c>
      <c r="D63" s="47">
        <v>1612642</v>
      </c>
      <c r="E63" s="47">
        <v>1604578.79</v>
      </c>
      <c r="F63" s="48">
        <f t="shared" si="53"/>
        <v>5.0000000000000044E-3</v>
      </c>
      <c r="G63" s="47">
        <f t="shared" si="54"/>
        <v>8063.2099999999627</v>
      </c>
      <c r="H63" s="49" t="s">
        <v>129</v>
      </c>
      <c r="I63" s="45" t="s">
        <v>8</v>
      </c>
      <c r="J63" s="50" t="s">
        <v>45</v>
      </c>
      <c r="K63" s="50" t="s">
        <v>44</v>
      </c>
      <c r="L63" s="51">
        <v>43122.489583333299</v>
      </c>
      <c r="M63" s="52" t="s">
        <v>43</v>
      </c>
      <c r="N63" s="53">
        <v>16126.42</v>
      </c>
      <c r="O63" s="53">
        <v>80632.100000000006</v>
      </c>
      <c r="P63" s="111" t="s">
        <v>42</v>
      </c>
    </row>
    <row r="64" spans="1:16" ht="15.75" thickBot="1">
      <c r="A64" s="54"/>
      <c r="B64" s="55"/>
      <c r="C64" s="56" t="s">
        <v>41</v>
      </c>
      <c r="D64" s="57">
        <f>SUM(D1:D63)</f>
        <v>4927429514.0100002</v>
      </c>
      <c r="E64" s="57">
        <f>SUM(E1:E63)</f>
        <v>3749843498.2199998</v>
      </c>
      <c r="F64" s="57"/>
      <c r="G64" s="58">
        <f>SUM(G1:G63)</f>
        <v>362106589.79000002</v>
      </c>
      <c r="H64" s="59"/>
      <c r="I64" s="55"/>
      <c r="J64" s="60"/>
      <c r="K64" s="60"/>
      <c r="L64" s="60"/>
      <c r="M64" s="55"/>
      <c r="N64" s="55"/>
      <c r="O64" s="55"/>
      <c r="P64" s="65"/>
    </row>
    <row r="65" spans="7:7">
      <c r="G65" s="64">
        <f>G64/D64*100%</f>
        <v>7.3487928900948074E-2</v>
      </c>
    </row>
  </sheetData>
  <mergeCells count="2">
    <mergeCell ref="A1:P1"/>
    <mergeCell ref="E24:H24"/>
  </mergeCells>
  <hyperlinks>
    <hyperlink ref="M38" r:id="rId1"/>
    <hyperlink ref="M39" r:id="rId2"/>
    <hyperlink ref="M40" r:id="rId3"/>
    <hyperlink ref="M41" r:id="rId4"/>
    <hyperlink ref="M42" r:id="rId5"/>
    <hyperlink ref="M43" r:id="rId6"/>
    <hyperlink ref="M44" r:id="rId7"/>
    <hyperlink ref="M45" r:id="rId8"/>
    <hyperlink ref="M46" r:id="rId9"/>
    <hyperlink ref="M47" r:id="rId10"/>
    <hyperlink ref="M48" r:id="rId11"/>
    <hyperlink ref="M49" r:id="rId12"/>
    <hyperlink ref="M50" r:id="rId13"/>
    <hyperlink ref="M51" r:id="rId14"/>
    <hyperlink ref="M52" r:id="rId15"/>
    <hyperlink ref="M53" r:id="rId16"/>
    <hyperlink ref="M54" r:id="rId17"/>
    <hyperlink ref="M55" r:id="rId18"/>
    <hyperlink ref="M56" r:id="rId19"/>
    <hyperlink ref="M57" r:id="rId20"/>
    <hyperlink ref="M58" r:id="rId21"/>
    <hyperlink ref="M59" r:id="rId22"/>
    <hyperlink ref="M60" r:id="rId23"/>
    <hyperlink ref="M61" r:id="rId24"/>
    <hyperlink ref="M62" r:id="rId25"/>
    <hyperlink ref="M63" r:id="rId26"/>
    <hyperlink ref="M31" r:id="rId27"/>
    <hyperlink ref="M30" r:id="rId28"/>
    <hyperlink ref="M32" r:id="rId29"/>
    <hyperlink ref="M33" r:id="rId30"/>
    <hyperlink ref="M35" r:id="rId31"/>
    <hyperlink ref="M34" r:id="rId32"/>
    <hyperlink ref="M37" r:id="rId33"/>
    <hyperlink ref="M36" r:id="rId34"/>
    <hyperlink ref="M22" r:id="rId35"/>
    <hyperlink ref="M23" r:id="rId36"/>
    <hyperlink ref="M24" r:id="rId37"/>
    <hyperlink ref="M25" r:id="rId38"/>
    <hyperlink ref="M26" r:id="rId39"/>
    <hyperlink ref="M27" r:id="rId40"/>
    <hyperlink ref="M28" r:id="rId41"/>
    <hyperlink ref="M29" r:id="rId42"/>
    <hyperlink ref="M21" r:id="rId43"/>
    <hyperlink ref="M19" r:id="rId44"/>
    <hyperlink ref="M20" r:id="rId45"/>
    <hyperlink ref="M18" r:id="rId46"/>
    <hyperlink ref="M17" r:id="rId47"/>
    <hyperlink ref="M15" r:id="rId48"/>
    <hyperlink ref="M16" r:id="rId49"/>
    <hyperlink ref="M14" r:id="rId50"/>
    <hyperlink ref="M9" r:id="rId51"/>
    <hyperlink ref="M10" r:id="rId52"/>
    <hyperlink ref="M11" r:id="rId53"/>
    <hyperlink ref="M12" r:id="rId54"/>
    <hyperlink ref="M13" r:id="rId55"/>
    <hyperlink ref="M3" r:id="rId56"/>
    <hyperlink ref="M4" r:id="rId57"/>
    <hyperlink ref="M5" r:id="rId58"/>
    <hyperlink ref="M6" r:id="rId59"/>
    <hyperlink ref="M7" r:id="rId60"/>
    <hyperlink ref="M8" r:id="rId61"/>
  </hyperlinks>
  <pageMargins left="0" right="0" top="0" bottom="0" header="0.31496062992125984" footer="0.31496062992125984"/>
  <pageSetup paperSize="9" scale="56"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5"/>
  <cols>
    <col min="1" max="1" width="58.140625" customWidth="1"/>
    <col min="2" max="2" width="58.28515625" customWidth="1"/>
  </cols>
  <sheetData>
    <row r="1" spans="1:2" ht="12.75" customHeight="1">
      <c r="A1" s="1" t="s">
        <v>16</v>
      </c>
      <c r="B1" s="1" t="s">
        <v>25</v>
      </c>
    </row>
    <row r="2" spans="1:2" ht="15.75" customHeight="1">
      <c r="A2" s="2" t="s">
        <v>17</v>
      </c>
      <c r="B2" s="2" t="s">
        <v>26</v>
      </c>
    </row>
    <row r="3" spans="1:2" ht="15.75" customHeight="1">
      <c r="A3" s="2" t="s">
        <v>18</v>
      </c>
      <c r="B3" s="2" t="s">
        <v>27</v>
      </c>
    </row>
    <row r="4" spans="1:2" ht="15.75" customHeight="1">
      <c r="A4" s="2" t="s">
        <v>19</v>
      </c>
      <c r="B4" s="2" t="s">
        <v>28</v>
      </c>
    </row>
    <row r="5" spans="1:2" ht="15.75" customHeight="1">
      <c r="A5" s="2" t="s">
        <v>20</v>
      </c>
      <c r="B5" s="2" t="s">
        <v>29</v>
      </c>
    </row>
    <row r="6" spans="1:2" ht="15.75" customHeight="1">
      <c r="A6" s="2" t="s">
        <v>21</v>
      </c>
      <c r="B6" s="2" t="s">
        <v>29</v>
      </c>
    </row>
    <row r="7" spans="1:2" ht="15.75" customHeight="1">
      <c r="A7" s="2" t="s">
        <v>0</v>
      </c>
      <c r="B7" s="2" t="s">
        <v>0</v>
      </c>
    </row>
    <row r="8" spans="1:2" ht="15.75" customHeight="1">
      <c r="A8" s="2" t="s">
        <v>6</v>
      </c>
      <c r="B8" s="2" t="s">
        <v>30</v>
      </c>
    </row>
    <row r="9" spans="1:2" ht="15.75" customHeight="1">
      <c r="A9" s="2" t="s">
        <v>9</v>
      </c>
      <c r="B9" s="2" t="s">
        <v>31</v>
      </c>
    </row>
    <row r="10" spans="1:2" ht="15.75" customHeight="1">
      <c r="A10" s="2" t="s">
        <v>15</v>
      </c>
      <c r="B10" s="2" t="s">
        <v>32</v>
      </c>
    </row>
    <row r="11" spans="1:2" ht="15.75" customHeight="1">
      <c r="A11" s="2" t="s">
        <v>22</v>
      </c>
      <c r="B11" s="2" t="s">
        <v>33</v>
      </c>
    </row>
    <row r="12" spans="1:2" ht="15.75" customHeight="1">
      <c r="A12" s="2" t="s">
        <v>23</v>
      </c>
      <c r="B12" s="2" t="s">
        <v>34</v>
      </c>
    </row>
    <row r="13" spans="1:2" ht="15.75" customHeight="1">
      <c r="A13" s="2" t="s">
        <v>1</v>
      </c>
      <c r="B13" s="2" t="s">
        <v>35</v>
      </c>
    </row>
    <row r="14" spans="1:2" ht="15.75" customHeight="1">
      <c r="A14" s="2" t="s">
        <v>24</v>
      </c>
      <c r="B14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2018-07-24T10:32:13Z</cp:lastPrinted>
  <dcterms:created xsi:type="dcterms:W3CDTF">2017-06-21T07:11:54Z</dcterms:created>
  <dcterms:modified xsi:type="dcterms:W3CDTF">2018-07-24T10:32:15Z</dcterms:modified>
</cp:coreProperties>
</file>